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370" windowHeight="13245" activeTab="3"/>
  </bookViews>
  <sheets>
    <sheet name="Тит_лист" sheetId="1" r:id="rId1"/>
    <sheet name="Организации" sheetId="2" state="hidden" r:id="rId2"/>
    <sheet name="Даты" sheetId="3" state="hidden" r:id="rId3"/>
    <sheet name="Бюджет" sheetId="4" r:id="rId4"/>
    <sheet name="Инструкция-шаблон" sheetId="5" r:id="rId5"/>
    <sheet name="Инструкция-заполнение" sheetId="6" state="hidden" r:id="rId6"/>
  </sheets>
  <definedNames>
    <definedName name="Z_E75F1FC7_92F3_40F1_B0DA_DB1D8837E98A_.wvu.Cols" localSheetId="2" hidden="1">'Даты'!$A:$E</definedName>
    <definedName name="Z_E75F1FC7_92F3_40F1_B0DA_DB1D8837E98A_.wvu.PrintArea" localSheetId="3" hidden="1">'Бюджет'!$A$1:$I$39</definedName>
    <definedName name="Z_E75F1FC7_92F3_40F1_B0DA_DB1D8837E98A_.wvu.PrintArea" localSheetId="0" hidden="1">'Тит_лист'!$A$1:$J$55</definedName>
    <definedName name="Z_E75F1FC7_92F3_40F1_B0DA_DB1D8837E98A_.wvu.PrintTitles" localSheetId="5" hidden="1">'Инструкция-заполнение'!$4:$4</definedName>
    <definedName name="Z_E75F1FC7_92F3_40F1_B0DA_DB1D8837E98A_.wvu.Rows" localSheetId="0" hidden="1">'Тит_лист'!$4:$11,'Тит_лист'!$35:$36</definedName>
    <definedName name="_xlnm.Print_Titles" localSheetId="5">'Инструкция-заполнение'!$4:$4</definedName>
    <definedName name="месяц">'Даты'!$G$6:$H$17</definedName>
    <definedName name="_xlnm.Print_Area" localSheetId="3">'Бюджет'!$A$1:$I$39</definedName>
    <definedName name="_xlnm.Print_Area" localSheetId="0">'Тит_лист'!$A$1:$J$55</definedName>
    <definedName name="предприятие">'Организации'!$B$3:$B$77</definedName>
    <definedName name="предприятие1">'Организации'!$B$3:$D$77</definedName>
  </definedNames>
  <calcPr fullCalcOnLoad="1"/>
</workbook>
</file>

<file path=xl/sharedStrings.xml><?xml version="1.0" encoding="utf-8"?>
<sst xmlns="http://schemas.openxmlformats.org/spreadsheetml/2006/main" count="302" uniqueCount="296">
  <si>
    <t xml:space="preserve"> </t>
  </si>
  <si>
    <t>Барнаул</t>
  </si>
  <si>
    <t>Владимир</t>
  </si>
  <si>
    <t>Воронеж</t>
  </si>
  <si>
    <t>Иваново</t>
  </si>
  <si>
    <t>Ижевск</t>
  </si>
  <si>
    <t>Иркутск</t>
  </si>
  <si>
    <t>Калуга</t>
  </si>
  <si>
    <t>Кострома</t>
  </si>
  <si>
    <t>Краснодар</t>
  </si>
  <si>
    <t>Красноярск</t>
  </si>
  <si>
    <t>Курск</t>
  </si>
  <si>
    <t>Кызыл</t>
  </si>
  <si>
    <t>Липецк</t>
  </si>
  <si>
    <t>Омск</t>
  </si>
  <si>
    <t>Орел</t>
  </si>
  <si>
    <t>Пенза</t>
  </si>
  <si>
    <t>Пермь</t>
  </si>
  <si>
    <t>Псков</t>
  </si>
  <si>
    <t>Рязань</t>
  </si>
  <si>
    <t>Самара</t>
  </si>
  <si>
    <t>Смоленск</t>
  </si>
  <si>
    <t>Тверь</t>
  </si>
  <si>
    <t>Томск</t>
  </si>
  <si>
    <t>Тула</t>
  </si>
  <si>
    <t>Тюмень</t>
  </si>
  <si>
    <t>Улан-Удэ</t>
  </si>
  <si>
    <t>Ульяновск</t>
  </si>
  <si>
    <t>Челябинск</t>
  </si>
  <si>
    <t>Черкесск</t>
  </si>
  <si>
    <t>Ярославль</t>
  </si>
  <si>
    <t>Город</t>
  </si>
  <si>
    <t>№</t>
  </si>
  <si>
    <t>Наименование
предприятия</t>
  </si>
  <si>
    <t>Благовещенск</t>
  </si>
  <si>
    <t>Архангельск</t>
  </si>
  <si>
    <t>Астрахань</t>
  </si>
  <si>
    <t>Белгород</t>
  </si>
  <si>
    <t>Владивосток</t>
  </si>
  <si>
    <t>Владикавказ</t>
  </si>
  <si>
    <t>Вологда</t>
  </si>
  <si>
    <t>Йошкар-Ола</t>
  </si>
  <si>
    <t>Нальчик</t>
  </si>
  <si>
    <t>Казань</t>
  </si>
  <si>
    <t>Калининград</t>
  </si>
  <si>
    <t>Кемерово</t>
  </si>
  <si>
    <t>Киров</t>
  </si>
  <si>
    <t>Махачкала</t>
  </si>
  <si>
    <t>Саранск</t>
  </si>
  <si>
    <t>Мурманск</t>
  </si>
  <si>
    <t>Нижний Новгород</t>
  </si>
  <si>
    <t>Новосибирск</t>
  </si>
  <si>
    <t>Оренбург</t>
  </si>
  <si>
    <t>Петрозаводск</t>
  </si>
  <si>
    <t>Саратов</t>
  </si>
  <si>
    <t>Сыктывкар</t>
  </si>
  <si>
    <t>Тамбов</t>
  </si>
  <si>
    <t>Хабаровск</t>
  </si>
  <si>
    <t>Чебоксары</t>
  </si>
  <si>
    <t>Чита</t>
  </si>
  <si>
    <t>Название файла</t>
  </si>
  <si>
    <t>г. Благовещенск</t>
  </si>
  <si>
    <t>г. Архангельск</t>
  </si>
  <si>
    <t>г. Астрахань</t>
  </si>
  <si>
    <t>г. Барнаул</t>
  </si>
  <si>
    <t>г. Белгород</t>
  </si>
  <si>
    <t>г. Брянск</t>
  </si>
  <si>
    <t>г. Владивосток</t>
  </si>
  <si>
    <t>г. Владикавказ</t>
  </si>
  <si>
    <t>г. Владимир</t>
  </si>
  <si>
    <t>г. Вологда</t>
  </si>
  <si>
    <t>г. Воронеж</t>
  </si>
  <si>
    <t>г. Екатеринбург</t>
  </si>
  <si>
    <t>г. Иваново</t>
  </si>
  <si>
    <t>г. Ижевск</t>
  </si>
  <si>
    <t>г. Иркутск</t>
  </si>
  <si>
    <t>г. Йошкар-Ола</t>
  </si>
  <si>
    <t>г. Нальчик</t>
  </si>
  <si>
    <t>г. Казань</t>
  </si>
  <si>
    <t>г. Калининград</t>
  </si>
  <si>
    <t>г. Калуга</t>
  </si>
  <si>
    <t>г. Кемерово</t>
  </si>
  <si>
    <t>г. Киров</t>
  </si>
  <si>
    <t>г. Кострома</t>
  </si>
  <si>
    <t>г. Краснодар</t>
  </si>
  <si>
    <t>г. Красноярск</t>
  </si>
  <si>
    <t>г. Санкт-Петербург</t>
  </si>
  <si>
    <t>г. Курган</t>
  </si>
  <si>
    <t>г. Курск</t>
  </si>
  <si>
    <t>г. Кызыл</t>
  </si>
  <si>
    <t>г. Липецк</t>
  </si>
  <si>
    <t>г. Махачкала</t>
  </si>
  <si>
    <t>г. Саранск</t>
  </si>
  <si>
    <t>г. Москва</t>
  </si>
  <si>
    <t>г. Мурманск</t>
  </si>
  <si>
    <t>г. Нижний Новгород</t>
  </si>
  <si>
    <t>г. Новосибирск</t>
  </si>
  <si>
    <t>г. Омск</t>
  </si>
  <si>
    <t>г. Оренбург</t>
  </si>
  <si>
    <t>г. Орел</t>
  </si>
  <si>
    <t>г. Пенза</t>
  </si>
  <si>
    <t>г. Пермь</t>
  </si>
  <si>
    <t>г. Петрозаводск</t>
  </si>
  <si>
    <t>г. Псков</t>
  </si>
  <si>
    <t>г. Рязань</t>
  </si>
  <si>
    <t>г. Самара</t>
  </si>
  <si>
    <t>г. Саратов</t>
  </si>
  <si>
    <t>г. Смоленск</t>
  </si>
  <si>
    <t>г. Сыктывкар</t>
  </si>
  <si>
    <t>г. Тамбов</t>
  </si>
  <si>
    <t>г. Тверь</t>
  </si>
  <si>
    <t>г. Томск</t>
  </si>
  <si>
    <t>г. Тула</t>
  </si>
  <si>
    <t>г. Тюмень</t>
  </si>
  <si>
    <t>г. Улан-Удэ</t>
  </si>
  <si>
    <t>г. Ульяновск</t>
  </si>
  <si>
    <t>г. Хабаровск</t>
  </si>
  <si>
    <t>г. Чебоксары</t>
  </si>
  <si>
    <t>г. Челябинск</t>
  </si>
  <si>
    <t>г. Черкесск</t>
  </si>
  <si>
    <t>г. Чита</t>
  </si>
  <si>
    <t>г. Ярославль</t>
  </si>
  <si>
    <t>январь</t>
  </si>
  <si>
    <t>август</t>
  </si>
  <si>
    <t>сентябрь</t>
  </si>
  <si>
    <t>май</t>
  </si>
  <si>
    <t>февраль</t>
  </si>
  <si>
    <t>декабрь</t>
  </si>
  <si>
    <t>март</t>
  </si>
  <si>
    <t>апрель</t>
  </si>
  <si>
    <t>июнь</t>
  </si>
  <si>
    <t>июль</t>
  </si>
  <si>
    <t>октябрь</t>
  </si>
  <si>
    <t>ноябрь</t>
  </si>
  <si>
    <t xml:space="preserve">  </t>
  </si>
  <si>
    <t xml:space="preserve">за  </t>
  </si>
  <si>
    <t>г. Волгоград</t>
  </si>
  <si>
    <t>Волгоград</t>
  </si>
  <si>
    <t>08</t>
  </si>
  <si>
    <t>04</t>
  </si>
  <si>
    <t>07</t>
  </si>
  <si>
    <t>06</t>
  </si>
  <si>
    <t>05</t>
  </si>
  <si>
    <t>03</t>
  </si>
  <si>
    <t>09</t>
  </si>
  <si>
    <t>02</t>
  </si>
  <si>
    <t>01</t>
  </si>
  <si>
    <t>Показатель</t>
  </si>
  <si>
    <t>Заполнение</t>
  </si>
  <si>
    <t>(Ф.И.О.)</t>
  </si>
  <si>
    <t>Адыгейская РО</t>
  </si>
  <si>
    <t>Майкоп</t>
  </si>
  <si>
    <t xml:space="preserve">Алтайская РО </t>
  </si>
  <si>
    <t xml:space="preserve">Амурская РО         </t>
  </si>
  <si>
    <t>Архангельская РО</t>
  </si>
  <si>
    <t>Астраханская  РО</t>
  </si>
  <si>
    <t>Уфа</t>
  </si>
  <si>
    <t>Белгородская РО</t>
  </si>
  <si>
    <t>Брянская РО</t>
  </si>
  <si>
    <t>Брянск</t>
  </si>
  <si>
    <t xml:space="preserve">Бурятская РО   </t>
  </si>
  <si>
    <t>Владимирская РО</t>
  </si>
  <si>
    <t>Волгоградская РО</t>
  </si>
  <si>
    <t xml:space="preserve">Вологодская РО   </t>
  </si>
  <si>
    <t>Воронежская РО</t>
  </si>
  <si>
    <t>Дагестанская РО</t>
  </si>
  <si>
    <t>Забайкальская РО</t>
  </si>
  <si>
    <t>Ивановская РО</t>
  </si>
  <si>
    <t>Ингушская РО</t>
  </si>
  <si>
    <t>Назрань</t>
  </si>
  <si>
    <t xml:space="preserve">Иркутская РО </t>
  </si>
  <si>
    <t>Кабардино-Балкарская РО</t>
  </si>
  <si>
    <t xml:space="preserve">Калининградская РО </t>
  </si>
  <si>
    <t>Калмыцкая РО</t>
  </si>
  <si>
    <t>Элиста</t>
  </si>
  <si>
    <t>Калужская РО</t>
  </si>
  <si>
    <t>Карачаево-Черкесская РО</t>
  </si>
  <si>
    <t xml:space="preserve">Карельская РО  </t>
  </si>
  <si>
    <t xml:space="preserve">Кемеровская РО   </t>
  </si>
  <si>
    <t>Кировская РО</t>
  </si>
  <si>
    <t>Коми РО</t>
  </si>
  <si>
    <t>Костромская РО</t>
  </si>
  <si>
    <t>Краснодарская РО</t>
  </si>
  <si>
    <t xml:space="preserve">Красноярская РО  </t>
  </si>
  <si>
    <t>Курганская РО</t>
  </si>
  <si>
    <t>Курган</t>
  </si>
  <si>
    <t>Курская РО</t>
  </si>
  <si>
    <t>Липецкая РО</t>
  </si>
  <si>
    <t>Марийская РО</t>
  </si>
  <si>
    <t>Мордовская РО</t>
  </si>
  <si>
    <t>Московская городская РО</t>
  </si>
  <si>
    <t>Московская областная РО</t>
  </si>
  <si>
    <t>Москва</t>
  </si>
  <si>
    <t xml:space="preserve">Мурманская РО  </t>
  </si>
  <si>
    <t>Нижегородская РО</t>
  </si>
  <si>
    <t>Новгородская РО</t>
  </si>
  <si>
    <t>Великий Новгород</t>
  </si>
  <si>
    <t xml:space="preserve">Новосибирская РО </t>
  </si>
  <si>
    <t xml:space="preserve">Омская РО   </t>
  </si>
  <si>
    <t xml:space="preserve">Оренбургская РО  </t>
  </si>
  <si>
    <t>Орловская РО</t>
  </si>
  <si>
    <t>Пензенская РО</t>
  </si>
  <si>
    <t xml:space="preserve">Пермская РО  </t>
  </si>
  <si>
    <t xml:space="preserve">Приморская РО </t>
  </si>
  <si>
    <t>Псковская РО</t>
  </si>
  <si>
    <t>Ростовская РО</t>
  </si>
  <si>
    <t>Ростов-на-Дону</t>
  </si>
  <si>
    <t>Рязанская РО</t>
  </si>
  <si>
    <t>Самарская РО</t>
  </si>
  <si>
    <t>Санкт-Петербургская РО</t>
  </si>
  <si>
    <t>Санкт-Петербург</t>
  </si>
  <si>
    <t>Саратовская РО</t>
  </si>
  <si>
    <t>Сахалинская РО</t>
  </si>
  <si>
    <t xml:space="preserve">Свердловская РО   </t>
  </si>
  <si>
    <t xml:space="preserve">Северо-Осетинская РО </t>
  </si>
  <si>
    <t>Южно-Сахалинск</t>
  </si>
  <si>
    <t>Екатеринбург</t>
  </si>
  <si>
    <t>Смоленская РО</t>
  </si>
  <si>
    <t>Ставропольская РО</t>
  </si>
  <si>
    <t>Ставрополь</t>
  </si>
  <si>
    <t>Тамбовская РО</t>
  </si>
  <si>
    <t>Татарская РО</t>
  </si>
  <si>
    <t>Тверская РО</t>
  </si>
  <si>
    <t xml:space="preserve">Томская РО    </t>
  </si>
  <si>
    <t xml:space="preserve">Тувинская РО   </t>
  </si>
  <si>
    <t>Тульская РО</t>
  </si>
  <si>
    <t xml:space="preserve">Тюменская РО  </t>
  </si>
  <si>
    <t xml:space="preserve">Удмуртская РО  </t>
  </si>
  <si>
    <t>Ульяновская РО</t>
  </si>
  <si>
    <t>Хабаровская РО</t>
  </si>
  <si>
    <t>Хакасская РО</t>
  </si>
  <si>
    <t>Абакан</t>
  </si>
  <si>
    <t xml:space="preserve">Челябинская РО </t>
  </si>
  <si>
    <t>Чеченская РО</t>
  </si>
  <si>
    <t>Грозный</t>
  </si>
  <si>
    <t>Чувашская РО</t>
  </si>
  <si>
    <t>Якутская РО</t>
  </si>
  <si>
    <t>Якутск</t>
  </si>
  <si>
    <t>Ярославская РО</t>
  </si>
  <si>
    <t>г. Майкоп</t>
  </si>
  <si>
    <t>г. Уфа</t>
  </si>
  <si>
    <t>г. Назрань</t>
  </si>
  <si>
    <t>г. Элиста</t>
  </si>
  <si>
    <t>г. Великий Новгород</t>
  </si>
  <si>
    <t>г. Ростов-на-Дону</t>
  </si>
  <si>
    <t>г. Южно-Сахалинск</t>
  </si>
  <si>
    <t>г. Ставрополь</t>
  </si>
  <si>
    <t>г. Абакан</t>
  </si>
  <si>
    <t>г. Грозный</t>
  </si>
  <si>
    <t>г. Якутск</t>
  </si>
  <si>
    <t>Инструкция
по заполнению отчета по Форме Численность – ВОС (месячная)</t>
  </si>
  <si>
    <t>Наименование организации</t>
  </si>
  <si>
    <t>тыс.руб.</t>
  </si>
  <si>
    <t>Средства</t>
  </si>
  <si>
    <t>Источники  финансирования расходов</t>
  </si>
  <si>
    <t>Средства,
поступающие
в РО ВОС
с расчетного
счета ВОС</t>
  </si>
  <si>
    <t>Средства,
полученные РО
от сдачи
в аренду
имущества ВОС,
членские взносы</t>
  </si>
  <si>
    <t>Средства
бюджета РФ и
местных
бюджетов</t>
  </si>
  <si>
    <t>Средства,
полученные в виде
безвозмездной
помощи
(пожертвования)</t>
  </si>
  <si>
    <t>Квота</t>
  </si>
  <si>
    <t>ТСР</t>
  </si>
  <si>
    <t>ДОХОДЫ</t>
  </si>
  <si>
    <t xml:space="preserve">    ВСЕГО ДОХОДОВ</t>
  </si>
  <si>
    <t>РАСХОДЫ</t>
  </si>
  <si>
    <t>1. Оплата труда с начислениями</t>
  </si>
  <si>
    <t>2. Налоги и отчисления во внебюджетные фонды 27,1%</t>
  </si>
  <si>
    <t>3. Коммунальные услуги</t>
  </si>
  <si>
    <t>4. Транспортные расходы</t>
  </si>
  <si>
    <t>5. Услуги связи</t>
  </si>
  <si>
    <t>6. Капитальный и текущий ремонт</t>
  </si>
  <si>
    <t>7. Канцелярские и хозяйственные расходы, в том числе обслуживание компьютерной техники и электронной почты</t>
  </si>
  <si>
    <t>8. Расходы социального характера</t>
  </si>
  <si>
    <t>9. Расходы на организационную работу</t>
  </si>
  <si>
    <t xml:space="preserve">10. Прочие расходы    </t>
  </si>
  <si>
    <t>ВСЕГО РАСХОДОВ</t>
  </si>
  <si>
    <t>Остаток</t>
  </si>
  <si>
    <t>ВСЕГО</t>
  </si>
  <si>
    <t>Главный бухгалтер</t>
  </si>
  <si>
    <r>
      <t>Форма - ВОС квартальная</t>
    </r>
    <r>
      <rPr>
        <b/>
        <sz val="14"/>
        <rFont val="Arial"/>
        <family val="2"/>
      </rPr>
      <t xml:space="preserve">
</t>
    </r>
    <r>
      <rPr>
        <b/>
        <sz val="18"/>
        <rFont val="Arial"/>
        <family val="2"/>
      </rPr>
      <t>Исполнение бюджета региональной организации</t>
    </r>
  </si>
  <si>
    <t xml:space="preserve">     - проведение заседаний правлений, совещаний, годовых
       собраний (конференций) в МО ВОС, других мероприятий</t>
  </si>
  <si>
    <t xml:space="preserve">     - проведение отчетно-выборной кампании в региональных и
       местных организациях ВОС</t>
  </si>
  <si>
    <t>2. Поступающие средства</t>
  </si>
  <si>
    <t>3. Вступительные и членские взносы</t>
  </si>
  <si>
    <t>4. Прочие поступления</t>
  </si>
  <si>
    <t xml:space="preserve">      - путёвки в санаторно-оздоровительные учреждения</t>
  </si>
  <si>
    <t xml:space="preserve">      - социокультурные реабилитационные мероприятия</t>
  </si>
  <si>
    <t xml:space="preserve">      - физкультурно-оздоровительные мероприятия и спорт</t>
  </si>
  <si>
    <t xml:space="preserve">      - материальная помощь инвалидам по зрению</t>
  </si>
  <si>
    <t xml:space="preserve">      - тифлосредства (без учета средств, поступивших
        из федерального бюджета на эти цели)</t>
  </si>
  <si>
    <t xml:space="preserve">      - другие расходы социального характера                                    </t>
  </si>
  <si>
    <t>Председатель РО</t>
  </si>
  <si>
    <t xml:space="preserve">Башкирская РО    </t>
  </si>
  <si>
    <t xml:space="preserve">                                Трегуб А.Б.</t>
  </si>
  <si>
    <t xml:space="preserve">                                 Гурова О.Б.</t>
  </si>
  <si>
    <t>2017 г.</t>
  </si>
  <si>
    <t>4 кв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</si>
</sst>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#,##0.0"/>
    <numFmt numFmtId="181" formatCode="0.000"/>
    <numFmt numFmtId="182" formatCode="#,##0.000"/>
    <numFmt numFmtId="183" formatCode="_-* #,##0_р_._-;\-* #,##0_р_._-;_-* &quot;-&quot;??_р_._-;_-@_-"/>
    <numFmt numFmtId="184" formatCode="#,##0;\ ;\ ;@\ "/>
    <numFmt numFmtId="185" formatCode="_-* #,##0\ _р_._-;\-* #,##0\ _р_._-;_-* &quot;-&quot;\ _р_._-;_-@_-"/>
    <numFmt numFmtId="186" formatCode="[$€-2]\ ###,000_);[Red]\([$€-2]\ ###,000\)"/>
    <numFmt numFmtId="187" formatCode="0#"/>
  </numFmts>
  <fonts count="6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2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2"/>
    </font>
    <font>
      <b/>
      <sz val="12"/>
      <name val="Arial Narrow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6"/>
      <name val="Times New Roman CYR"/>
      <family val="1"/>
    </font>
    <font>
      <b/>
      <sz val="10"/>
      <color indexed="18"/>
      <name val="Arial Cyr"/>
      <family val="2"/>
    </font>
    <font>
      <sz val="12"/>
      <name val="Arial Cyr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Narrow"/>
      <family val="2"/>
    </font>
    <font>
      <sz val="10"/>
      <name val="Arial"/>
      <family val="2"/>
    </font>
    <font>
      <sz val="11"/>
      <name val="Arial Cyr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i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15" fillId="0" borderId="11" xfId="0" applyFont="1" applyFill="1" applyBorder="1" applyAlignment="1" applyProtection="1">
      <alignment horizontal="left" vertical="top" wrapText="1"/>
      <protection/>
    </xf>
    <xf numFmtId="0" fontId="13" fillId="0" borderId="11" xfId="0" applyFont="1" applyFill="1" applyBorder="1" applyAlignment="1" applyProtection="1">
      <alignment horizontal="center" vertical="top" wrapText="1"/>
      <protection/>
    </xf>
    <xf numFmtId="0" fontId="16" fillId="0" borderId="12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horizontal="center" vertical="top"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 vertical="top"/>
      <protection/>
    </xf>
    <xf numFmtId="0" fontId="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 horizontal="right"/>
      <protection/>
    </xf>
    <xf numFmtId="0" fontId="5" fillId="35" borderId="0" xfId="0" applyFont="1" applyFill="1" applyAlignment="1" applyProtection="1">
      <alignment horizontal="left"/>
      <protection/>
    </xf>
    <xf numFmtId="0" fontId="10" fillId="35" borderId="0" xfId="0" applyFont="1" applyFill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0" fillId="0" borderId="12" xfId="63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 applyProtection="1">
      <alignment horizontal="center"/>
      <protection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10" xfId="63" applyNumberFormat="1" applyFont="1" applyFill="1" applyBorder="1" applyAlignment="1" applyProtection="1">
      <alignment vertical="top" wrapText="1"/>
      <protection locked="0"/>
    </xf>
    <xf numFmtId="0" fontId="0" fillId="0" borderId="12" xfId="0" applyNumberFormat="1" applyFont="1" applyFill="1" applyBorder="1" applyAlignment="1" applyProtection="1">
      <alignment vertical="top" wrapText="1"/>
      <protection locked="0"/>
    </xf>
    <xf numFmtId="0" fontId="0" fillId="0" borderId="12" xfId="0" applyNumberFormat="1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3" fillId="35" borderId="0" xfId="0" applyFont="1" applyFill="1" applyBorder="1" applyAlignment="1">
      <alignment horizontal="center" wrapText="1"/>
    </xf>
    <xf numFmtId="0" fontId="23" fillId="35" borderId="1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justify"/>
    </xf>
    <xf numFmtId="49" fontId="12" fillId="35" borderId="14" xfId="0" applyNumberFormat="1" applyFont="1" applyFill="1" applyBorder="1" applyAlignment="1">
      <alignment horizontal="center" vertical="justify"/>
    </xf>
    <xf numFmtId="49" fontId="12" fillId="35" borderId="15" xfId="0" applyNumberFormat="1" applyFont="1" applyFill="1" applyBorder="1" applyAlignment="1">
      <alignment horizontal="center" vertical="justify"/>
    </xf>
    <xf numFmtId="49" fontId="25" fillId="35" borderId="16" xfId="0" applyNumberFormat="1" applyFont="1" applyFill="1" applyBorder="1" applyAlignment="1">
      <alignment horizontal="center" vertical="justify"/>
    </xf>
    <xf numFmtId="0" fontId="26" fillId="35" borderId="17" xfId="0" applyFont="1" applyFill="1" applyBorder="1" applyAlignment="1">
      <alignment horizontal="center" vertical="top" wrapText="1"/>
    </xf>
    <xf numFmtId="0" fontId="26" fillId="35" borderId="18" xfId="0" applyFont="1" applyFill="1" applyBorder="1" applyAlignment="1">
      <alignment horizontal="center" vertical="top" wrapText="1"/>
    </xf>
    <xf numFmtId="49" fontId="27" fillId="0" borderId="0" xfId="0" applyNumberFormat="1" applyFont="1" applyFill="1" applyAlignment="1">
      <alignment horizontal="center" vertical="justify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49" fontId="25" fillId="0" borderId="16" xfId="0" applyNumberFormat="1" applyFont="1" applyFill="1" applyBorder="1" applyAlignment="1" applyProtection="1">
      <alignment horizontal="left" vertical="top"/>
      <protection/>
    </xf>
    <xf numFmtId="3" fontId="25" fillId="0" borderId="19" xfId="0" applyNumberFormat="1" applyFont="1" applyFill="1" applyBorder="1" applyAlignment="1" applyProtection="1">
      <alignment vertical="top" wrapText="1"/>
      <protection/>
    </xf>
    <xf numFmtId="0" fontId="26" fillId="0" borderId="18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 applyProtection="1">
      <alignment vertical="top" wrapText="1"/>
      <protection/>
    </xf>
    <xf numFmtId="0" fontId="25" fillId="0" borderId="10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justify"/>
    </xf>
    <xf numFmtId="0" fontId="26" fillId="0" borderId="10" xfId="0" applyFont="1" applyFill="1" applyBorder="1" applyAlignment="1">
      <alignment horizontal="justify" vertical="top" wrapText="1"/>
    </xf>
    <xf numFmtId="49" fontId="2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79" fontId="12" fillId="33" borderId="0" xfId="0" applyNumberFormat="1" applyFont="1" applyFill="1" applyBorder="1" applyAlignment="1" applyProtection="1">
      <alignment vertical="top"/>
      <protection/>
    </xf>
    <xf numFmtId="179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vertical="top"/>
      <protection/>
    </xf>
    <xf numFmtId="3" fontId="17" fillId="33" borderId="0" xfId="0" applyNumberFormat="1" applyFont="1" applyFill="1" applyBorder="1" applyAlignment="1" applyProtection="1">
      <alignment vertical="center" wrapText="1"/>
      <protection/>
    </xf>
    <xf numFmtId="180" fontId="14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top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top"/>
      <protection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180" fontId="0" fillId="33" borderId="0" xfId="0" applyNumberFormat="1" applyFont="1" applyFill="1" applyBorder="1" applyAlignment="1" applyProtection="1">
      <alignment vertical="top"/>
      <protection/>
    </xf>
    <xf numFmtId="0" fontId="28" fillId="33" borderId="0" xfId="0" applyFont="1" applyFill="1" applyAlignment="1" applyProtection="1">
      <alignment vertical="top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180" fontId="6" fillId="33" borderId="20" xfId="0" applyNumberFormat="1" applyFont="1" applyFill="1" applyBorder="1" applyAlignment="1" applyProtection="1">
      <alignment vertical="top" wrapText="1"/>
      <protection/>
    </xf>
    <xf numFmtId="180" fontId="12" fillId="33" borderId="21" xfId="0" applyNumberFormat="1" applyFont="1" applyFill="1" applyBorder="1" applyAlignment="1" applyProtection="1">
      <alignment horizontal="center" vertical="top" wrapText="1"/>
      <protection/>
    </xf>
    <xf numFmtId="180" fontId="12" fillId="33" borderId="12" xfId="0" applyNumberFormat="1" applyFont="1" applyFill="1" applyBorder="1" applyAlignment="1" applyProtection="1">
      <alignment horizontal="center" vertical="top" wrapText="1"/>
      <protection/>
    </xf>
    <xf numFmtId="180" fontId="12" fillId="33" borderId="22" xfId="0" applyNumberFormat="1" applyFont="1" applyFill="1" applyBorder="1" applyAlignment="1" applyProtection="1">
      <alignment vertical="top"/>
      <protection/>
    </xf>
    <xf numFmtId="180" fontId="12" fillId="33" borderId="22" xfId="0" applyNumberFormat="1" applyFont="1" applyFill="1" applyBorder="1" applyAlignment="1" applyProtection="1">
      <alignment vertical="top" wrapText="1"/>
      <protection/>
    </xf>
    <xf numFmtId="180" fontId="12" fillId="33" borderId="10" xfId="0" applyNumberFormat="1" applyFont="1" applyFill="1" applyBorder="1" applyAlignment="1" applyProtection="1">
      <alignment vertical="top"/>
      <protection/>
    </xf>
    <xf numFmtId="180" fontId="12" fillId="33" borderId="10" xfId="0" applyNumberFormat="1" applyFont="1" applyFill="1" applyBorder="1" applyAlignment="1" applyProtection="1">
      <alignment vertical="top" wrapText="1"/>
      <protection/>
    </xf>
    <xf numFmtId="180" fontId="6" fillId="33" borderId="10" xfId="0" applyNumberFormat="1" applyFont="1" applyFill="1" applyBorder="1" applyAlignment="1" applyProtection="1">
      <alignment vertical="top"/>
      <protection/>
    </xf>
    <xf numFmtId="180" fontId="6" fillId="33" borderId="11" xfId="0" applyNumberFormat="1" applyFont="1" applyFill="1" applyBorder="1" applyAlignment="1" applyProtection="1">
      <alignment vertical="top"/>
      <protection/>
    </xf>
    <xf numFmtId="180" fontId="6" fillId="33" borderId="11" xfId="0" applyNumberFormat="1" applyFont="1" applyFill="1" applyBorder="1" applyAlignment="1" applyProtection="1">
      <alignment vertical="top" wrapText="1"/>
      <protection/>
    </xf>
    <xf numFmtId="180" fontId="6" fillId="33" borderId="20" xfId="0" applyNumberFormat="1" applyFont="1" applyFill="1" applyBorder="1" applyAlignment="1" applyProtection="1">
      <alignment vertical="top"/>
      <protection/>
    </xf>
    <xf numFmtId="180" fontId="6" fillId="33" borderId="21" xfId="0" applyNumberFormat="1" applyFont="1" applyFill="1" applyBorder="1" applyAlignment="1" applyProtection="1">
      <alignment vertical="top"/>
      <protection/>
    </xf>
    <xf numFmtId="180" fontId="12" fillId="33" borderId="21" xfId="0" applyNumberFormat="1" applyFont="1" applyFill="1" applyBorder="1" applyAlignment="1" applyProtection="1">
      <alignment vertical="top" wrapText="1"/>
      <protection/>
    </xf>
    <xf numFmtId="180" fontId="12" fillId="33" borderId="21" xfId="0" applyNumberFormat="1" applyFont="1" applyFill="1" applyBorder="1" applyAlignment="1" applyProtection="1">
      <alignment vertical="top"/>
      <protection/>
    </xf>
    <xf numFmtId="180" fontId="12" fillId="33" borderId="12" xfId="0" applyNumberFormat="1" applyFont="1" applyFill="1" applyBorder="1" applyAlignment="1" applyProtection="1">
      <alignment vertical="top"/>
      <protection/>
    </xf>
    <xf numFmtId="180" fontId="6" fillId="33" borderId="10" xfId="0" applyNumberFormat="1" applyFont="1" applyFill="1" applyBorder="1" applyAlignment="1" applyProtection="1">
      <alignment vertical="top" wrapText="1"/>
      <protection/>
    </xf>
    <xf numFmtId="180" fontId="12" fillId="33" borderId="22" xfId="0" applyNumberFormat="1" applyFont="1" applyFill="1" applyBorder="1" applyAlignment="1" applyProtection="1">
      <alignment vertical="top" wrapText="1"/>
      <protection locked="0"/>
    </xf>
    <xf numFmtId="180" fontId="12" fillId="33" borderId="10" xfId="0" applyNumberFormat="1" applyFont="1" applyFill="1" applyBorder="1" applyAlignment="1" applyProtection="1">
      <alignment vertical="top" wrapText="1"/>
      <protection locked="0"/>
    </xf>
    <xf numFmtId="180" fontId="12" fillId="33" borderId="10" xfId="0" applyNumberFormat="1" applyFont="1" applyFill="1" applyBorder="1" applyAlignment="1" applyProtection="1">
      <alignment vertical="top"/>
      <protection locked="0"/>
    </xf>
    <xf numFmtId="180" fontId="6" fillId="33" borderId="10" xfId="0" applyNumberFormat="1" applyFont="1" applyFill="1" applyBorder="1" applyAlignment="1" applyProtection="1">
      <alignment vertical="top"/>
      <protection locked="0"/>
    </xf>
    <xf numFmtId="180" fontId="6" fillId="33" borderId="22" xfId="0" applyNumberFormat="1" applyFont="1" applyFill="1" applyBorder="1" applyAlignment="1" applyProtection="1">
      <alignment vertical="top"/>
      <protection locked="0"/>
    </xf>
    <xf numFmtId="180" fontId="6" fillId="33" borderId="10" xfId="0" applyNumberFormat="1" applyFont="1" applyFill="1" applyBorder="1" applyAlignment="1" applyProtection="1">
      <alignment horizontal="right" vertical="top"/>
      <protection locked="0"/>
    </xf>
    <xf numFmtId="180" fontId="6" fillId="33" borderId="10" xfId="0" applyNumberFormat="1" applyFont="1" applyFill="1" applyBorder="1" applyAlignment="1" applyProtection="1">
      <alignment vertical="top" wrapText="1"/>
      <protection locked="0"/>
    </xf>
    <xf numFmtId="180" fontId="12" fillId="33" borderId="22" xfId="0" applyNumberFormat="1" applyFont="1" applyFill="1" applyBorder="1" applyAlignment="1" applyProtection="1">
      <alignment vertical="top"/>
      <protection locked="0"/>
    </xf>
    <xf numFmtId="180" fontId="12" fillId="33" borderId="10" xfId="0" applyNumberFormat="1" applyFont="1" applyFill="1" applyBorder="1" applyAlignment="1" applyProtection="1">
      <alignment horizontal="right" vertical="top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center" vertical="top"/>
      <protection/>
    </xf>
    <xf numFmtId="0" fontId="2" fillId="35" borderId="0" xfId="0" applyFont="1" applyFill="1" applyAlignment="1" applyProtection="1">
      <alignment horizontal="left"/>
      <protection locked="0"/>
    </xf>
    <xf numFmtId="0" fontId="3" fillId="35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/>
    </xf>
    <xf numFmtId="0" fontId="18" fillId="35" borderId="0" xfId="0" applyFont="1" applyFill="1" applyAlignment="1" applyProtection="1">
      <alignment horizontal="center" vertical="top" wrapText="1"/>
      <protection/>
    </xf>
    <xf numFmtId="0" fontId="2" fillId="35" borderId="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28" fillId="33" borderId="0" xfId="0" applyFont="1" applyFill="1" applyBorder="1" applyAlignment="1">
      <alignment horizontal="left" vertical="top"/>
    </xf>
    <xf numFmtId="0" fontId="12" fillId="33" borderId="24" xfId="0" applyFont="1" applyFill="1" applyBorder="1" applyAlignment="1" applyProtection="1">
      <alignment vertical="center"/>
      <protection locked="0"/>
    </xf>
    <xf numFmtId="0" fontId="17" fillId="33" borderId="25" xfId="0" applyFont="1" applyFill="1" applyBorder="1" applyAlignment="1" applyProtection="1">
      <alignment horizontal="center" vertical="center"/>
      <protection/>
    </xf>
    <xf numFmtId="14" fontId="12" fillId="33" borderId="0" xfId="0" applyNumberFormat="1" applyFont="1" applyFill="1" applyBorder="1" applyAlignment="1" applyProtection="1">
      <alignment horizontal="left" vertical="top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17" fillId="33" borderId="0" xfId="0" applyFont="1" applyFill="1" applyBorder="1" applyAlignment="1" applyProtection="1">
      <alignment horizontal="center" vertical="top"/>
      <protection/>
    </xf>
    <xf numFmtId="0" fontId="23" fillId="35" borderId="26" xfId="0" applyFont="1" applyFill="1" applyBorder="1" applyAlignment="1">
      <alignment horizontal="center" wrapText="1"/>
    </xf>
    <xf numFmtId="0" fontId="23" fillId="35" borderId="27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рганиз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ЦИС ВОС20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590550</xdr:colOff>
      <xdr:row>60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76200"/>
          <a:ext cx="6038850" cy="96869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ИНСТРУКЦИЯ ПО РАБОТЕ С ШАБЛОНОМ ИСПОЛНЕНИЕ БЮДЖЕТА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Шаблон Исполнение бюджета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представляет собой файл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Excel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в виде книги с 3 листами, на которых размещены: Титульный лист, форма Исполнение бюджета, Инструкция_шаблон.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получения бумажной копии формы Исполнение бюджета необходимо распечатать лист Бюджет.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ВНИМАНИЕ!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Office 2003: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Для корректной загрузки файла необходимо установить средний уровень безопасности.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Для этого в строке меню нажать на: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"Сервис"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"Макрос"→"Безопасность" и установить "Средняя".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После этого закрыть Excel.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Эта операция проводится один раз на данном компьютере.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 загрузке файла нажать кнопку "Не отключать макросы".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Office 2007, 2010: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В строке меню нажать на: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"Разработчик"  → "Безопасность макросов"  → "Включить все макросы".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После этого закрыть Excel.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Эта операция проводится один раз на данном компьютере.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ОПИСАНИЕ ЛИСТОВ КНИГИ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Лист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Тит_лист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Титульный лист.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Лист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Бюджет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Форма Исполнение бюджета.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Лист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Инструкция-шаблон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Инструкция по работе с файлом Шаблон_Исп_бюджета.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ИНСТРУКЦИЯ ПО РАБОТЕ С ЛИСТАМИ КНИГИ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Тит_лист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Выделить ячейку E21. Из раскрывающегося списка выбрать отчетный квартал.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Выделить ячейку G21. Из раскрывающегося списка выбрать отчетный год.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Выделить ячейку C23. Из раскрывающегося списка выбрать отчетную организацию.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ячейках E48 и E49 данные проставятся автоматически.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Нажать на кнопку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ЗАПИСЬ ФАЙЛА.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 этом файл запомнится под именем, которое формируется следующим образом: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ИБ_(Сокращенное название)_(Код отчетного периода)_(Две цифры отчетного года),  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где Код отчетного периода: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1 - за 1 квартал; 2 - за 1 квартал; 3 - за 1 квартал; 4 - за 1 квартал.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Лист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Бюджет.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Данные вводятся в соответствующие ячейки формы, только цифровые значения.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Символы и знаки вводить запрещается, так как формулы не будут работать.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ОТПРАВКА ЗАПОЛНЕННОГО ШАБЛОНА В АУ ВОС ПО ЭЛЕКТРОННОЙ ПОЧТЕ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Электронная копия формы направляется в Аппарат управления ВОС по электронной почте по адресу: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babenkova@vos.org.ru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не позднее 10-го числа каждого месяца следующего за отчетным кварталом.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Форма в печатном варианте с подписью председателя и печатью соответствующей РО ВОС направляется по почте в адрес АУ ВОС.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5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2.00390625" style="3" customWidth="1"/>
    <col min="2" max="2" width="2.625" style="1" customWidth="1"/>
    <col min="3" max="3" width="21.125" style="1" customWidth="1"/>
    <col min="4" max="4" width="8.00390625" style="1" customWidth="1"/>
    <col min="5" max="5" width="12.75390625" style="1" customWidth="1"/>
    <col min="6" max="6" width="3.25390625" style="1" customWidth="1"/>
    <col min="7" max="7" width="13.00390625" style="1" customWidth="1"/>
    <col min="8" max="8" width="13.875" style="1" customWidth="1"/>
    <col min="9" max="9" width="15.125" style="1" customWidth="1"/>
    <col min="10" max="10" width="4.00390625" style="1" customWidth="1"/>
    <col min="11" max="11" width="9.125" style="1" customWidth="1"/>
    <col min="12" max="16384" width="9.125" style="3" customWidth="1"/>
  </cols>
  <sheetData>
    <row r="1" spans="1:10" ht="24.75" customHeight="1">
      <c r="A1" s="16"/>
      <c r="B1" s="17"/>
      <c r="C1" s="17"/>
      <c r="D1" s="17"/>
      <c r="E1" s="17"/>
      <c r="F1" s="17"/>
      <c r="G1" s="17"/>
      <c r="H1" s="17"/>
      <c r="I1" s="17"/>
      <c r="J1" s="17"/>
    </row>
    <row r="2" spans="1:11" ht="17.25" customHeight="1">
      <c r="A2" s="18"/>
      <c r="B2" s="17"/>
      <c r="C2" s="19"/>
      <c r="D2" s="19"/>
      <c r="E2" s="19"/>
      <c r="F2" s="17"/>
      <c r="G2" s="18"/>
      <c r="H2" s="16"/>
      <c r="I2" s="17"/>
      <c r="J2" s="17"/>
      <c r="K2" s="2"/>
    </row>
    <row r="3" spans="1:11" ht="15" customHeight="1">
      <c r="A3" s="16"/>
      <c r="B3" s="19"/>
      <c r="C3" s="19"/>
      <c r="D3" s="19"/>
      <c r="E3" s="19"/>
      <c r="F3" s="17"/>
      <c r="G3" s="17"/>
      <c r="H3" s="17"/>
      <c r="I3" s="17"/>
      <c r="J3" s="19"/>
      <c r="K3" s="2"/>
    </row>
    <row r="4" spans="1:11" ht="18" customHeight="1" hidden="1">
      <c r="A4" s="18"/>
      <c r="B4" s="17"/>
      <c r="C4" s="19"/>
      <c r="D4" s="19"/>
      <c r="E4" s="19"/>
      <c r="F4" s="17"/>
      <c r="G4" s="18"/>
      <c r="H4" s="16"/>
      <c r="I4" s="17"/>
      <c r="J4" s="17"/>
      <c r="K4" s="2"/>
    </row>
    <row r="5" spans="1:11" ht="27" customHeight="1" hidden="1">
      <c r="A5" s="18"/>
      <c r="B5" s="17"/>
      <c r="C5" s="19"/>
      <c r="D5" s="19"/>
      <c r="E5" s="19"/>
      <c r="F5" s="17"/>
      <c r="G5" s="17"/>
      <c r="H5" s="17"/>
      <c r="I5" s="17"/>
      <c r="J5" s="20"/>
      <c r="K5" s="2"/>
    </row>
    <row r="6" spans="1:11" ht="15.75" customHeight="1" hidden="1">
      <c r="A6" s="21"/>
      <c r="B6" s="19"/>
      <c r="C6" s="19"/>
      <c r="D6" s="19"/>
      <c r="E6" s="19"/>
      <c r="F6" s="17"/>
      <c r="G6" s="17"/>
      <c r="H6" s="17"/>
      <c r="I6" s="17"/>
      <c r="J6" s="19"/>
      <c r="K6" s="2"/>
    </row>
    <row r="7" spans="1:10" ht="13.5" customHeight="1" hidden="1">
      <c r="A7" s="22"/>
      <c r="B7" s="23"/>
      <c r="C7" s="126"/>
      <c r="D7" s="126"/>
      <c r="E7" s="126"/>
      <c r="F7" s="17"/>
      <c r="G7" s="23"/>
      <c r="H7" s="23"/>
      <c r="I7" s="130"/>
      <c r="J7" s="130"/>
    </row>
    <row r="8" spans="1:10" ht="15.75" customHeight="1" hidden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6.5" customHeight="1" hidden="1">
      <c r="A9" s="126"/>
      <c r="B9" s="126"/>
      <c r="C9" s="126"/>
      <c r="D9" s="126"/>
      <c r="E9" s="126"/>
      <c r="F9" s="17"/>
      <c r="G9" s="126"/>
      <c r="H9" s="126"/>
      <c r="I9" s="126"/>
      <c r="J9" s="126"/>
    </row>
    <row r="10" spans="1:10" ht="12.75" hidden="1">
      <c r="A10" s="16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 hidden="1">
      <c r="A11" s="16"/>
      <c r="B11" s="17"/>
      <c r="C11" s="17"/>
      <c r="D11" s="17"/>
      <c r="E11" s="17"/>
      <c r="F11" s="17"/>
      <c r="G11" s="17"/>
      <c r="H11" s="16"/>
      <c r="I11" s="17"/>
      <c r="J11" s="17"/>
    </row>
    <row r="12" spans="1:10" ht="12.75">
      <c r="A12" s="16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8.75" customHeight="1">
      <c r="A15" s="129" t="s">
        <v>278</v>
      </c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6" ht="15.7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N17" s="128"/>
      <c r="O17" s="128"/>
      <c r="P17" s="128"/>
    </row>
    <row r="18" spans="1:10" ht="12.75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2.75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1" ht="76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4"/>
    </row>
    <row r="21" spans="1:11" ht="19.5" customHeight="1">
      <c r="A21" s="16"/>
      <c r="B21" s="17"/>
      <c r="C21" s="17"/>
      <c r="D21" s="24" t="s">
        <v>135</v>
      </c>
      <c r="E21" s="7" t="s">
        <v>295</v>
      </c>
      <c r="F21" s="17"/>
      <c r="G21" s="7" t="s">
        <v>294</v>
      </c>
      <c r="H21" s="25"/>
      <c r="I21" s="25"/>
      <c r="J21" s="25"/>
      <c r="K21" s="5"/>
    </row>
    <row r="22" spans="1:12" ht="62.2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5"/>
      <c r="L22" s="33"/>
    </row>
    <row r="23" spans="1:11" ht="19.5" customHeight="1">
      <c r="A23" s="16"/>
      <c r="B23" s="26"/>
      <c r="C23" s="120" t="s">
        <v>222</v>
      </c>
      <c r="D23" s="121"/>
      <c r="E23" s="121"/>
      <c r="F23" s="121"/>
      <c r="G23" s="121"/>
      <c r="H23" s="121"/>
      <c r="I23" s="122"/>
      <c r="J23" s="26"/>
      <c r="K23" s="6"/>
    </row>
    <row r="24" spans="1:10" ht="19.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16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8.75">
      <c r="A26" s="16"/>
      <c r="B26" s="17"/>
      <c r="C26" s="17"/>
      <c r="D26" s="17"/>
      <c r="E26" s="17"/>
      <c r="F26" s="17"/>
      <c r="G26" s="27"/>
      <c r="H26" s="28"/>
      <c r="I26" s="28"/>
      <c r="J26" s="29"/>
    </row>
    <row r="27" spans="1:10" ht="15.75">
      <c r="A27" s="16"/>
      <c r="B27" s="17"/>
      <c r="C27" s="17"/>
      <c r="D27" s="17"/>
      <c r="E27" s="17"/>
      <c r="F27" s="17"/>
      <c r="G27" s="17"/>
      <c r="H27" s="17"/>
      <c r="I27" s="20"/>
      <c r="J27" s="19"/>
    </row>
    <row r="28" spans="1:10" ht="15.75">
      <c r="A28" s="16"/>
      <c r="B28" s="17"/>
      <c r="C28" s="17"/>
      <c r="D28" s="17"/>
      <c r="E28" s="17"/>
      <c r="F28" s="17"/>
      <c r="G28" s="23"/>
      <c r="H28" s="23"/>
      <c r="I28" s="126"/>
      <c r="J28" s="126"/>
    </row>
    <row r="29" spans="1:13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M29" s="33"/>
    </row>
    <row r="30" spans="1:10" ht="20.25" customHeight="1">
      <c r="A30" s="16"/>
      <c r="B30" s="17"/>
      <c r="C30" s="17"/>
      <c r="D30" s="17"/>
      <c r="E30" s="17"/>
      <c r="F30" s="17"/>
      <c r="G30" s="126"/>
      <c r="H30" s="126"/>
      <c r="I30" s="126"/>
      <c r="J30" s="126"/>
    </row>
    <row r="31" spans="1:10" ht="12.7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6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6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 hidden="1">
      <c r="A35" s="16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 customHeight="1" hidden="1">
      <c r="A36" s="16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4.2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5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" customHeight="1">
      <c r="A41" s="16"/>
      <c r="B41" s="20"/>
      <c r="C41" s="17"/>
      <c r="D41" s="17"/>
      <c r="E41" s="17"/>
      <c r="F41" s="17"/>
      <c r="G41" s="17"/>
      <c r="H41" s="17"/>
      <c r="I41" s="17"/>
      <c r="J41" s="17"/>
    </row>
    <row r="42" spans="1:10" ht="15" customHeight="1">
      <c r="A42" s="16"/>
      <c r="B42" s="126"/>
      <c r="C42" s="126"/>
      <c r="D42" s="126"/>
      <c r="E42" s="126"/>
      <c r="F42" s="17"/>
      <c r="G42" s="17"/>
      <c r="H42" s="17"/>
      <c r="I42" s="17"/>
      <c r="J42" s="17"/>
    </row>
    <row r="43" spans="1:10" ht="1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 customHeight="1">
      <c r="A44" s="16"/>
      <c r="B44" s="20"/>
      <c r="C44" s="17"/>
      <c r="D44" s="17"/>
      <c r="E44" s="17"/>
      <c r="F44" s="17"/>
      <c r="G44" s="17"/>
      <c r="H44" s="17"/>
      <c r="I44" s="17"/>
      <c r="J44" s="17"/>
    </row>
    <row r="45" spans="1:10" ht="12" customHeight="1">
      <c r="A45" s="16"/>
      <c r="B45" s="127"/>
      <c r="C45" s="127"/>
      <c r="D45" s="127"/>
      <c r="E45" s="127"/>
      <c r="F45" s="17"/>
      <c r="G45" s="17"/>
      <c r="H45" s="17"/>
      <c r="I45" s="17"/>
      <c r="J45" s="17"/>
    </row>
    <row r="46" spans="1:10" ht="12" customHeight="1">
      <c r="A46" s="16"/>
      <c r="B46" s="28"/>
      <c r="C46" s="28"/>
      <c r="D46" s="28"/>
      <c r="E46" s="28"/>
      <c r="F46" s="17"/>
      <c r="G46" s="17"/>
      <c r="H46" s="17"/>
      <c r="I46" s="17"/>
      <c r="J46" s="17"/>
    </row>
    <row r="47" spans="1:10" ht="12.75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1" ht="18.75">
      <c r="A48" s="123" t="str">
        <f>IF(C23="","",VLOOKUP(C23,предприятие1,2))</f>
        <v>г. Тверь</v>
      </c>
      <c r="B48" s="123"/>
      <c r="C48" s="123"/>
      <c r="D48" s="123"/>
      <c r="E48" s="123"/>
      <c r="F48" s="123"/>
      <c r="G48" s="123"/>
      <c r="H48" s="123"/>
      <c r="I48" s="123"/>
      <c r="J48" s="123"/>
      <c r="K48" s="6"/>
    </row>
    <row r="49" spans="1:11" ht="18.75">
      <c r="A49" s="123" t="str">
        <f>LEFT(G21,9)</f>
        <v>2017 г.</v>
      </c>
      <c r="B49" s="123"/>
      <c r="C49" s="123"/>
      <c r="D49" s="123"/>
      <c r="E49" s="123"/>
      <c r="F49" s="123"/>
      <c r="G49" s="123"/>
      <c r="H49" s="123"/>
      <c r="I49" s="123"/>
      <c r="J49" s="123"/>
      <c r="K49" s="6"/>
    </row>
    <row r="50" spans="1:10" ht="12.75">
      <c r="A50" s="16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2.75">
      <c r="A51" s="16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6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2.75">
      <c r="A53" s="16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6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6"/>
      <c r="B55" s="17"/>
      <c r="C55" s="17"/>
      <c r="D55" s="17"/>
      <c r="E55" s="17"/>
      <c r="F55" s="17"/>
      <c r="G55" s="17"/>
      <c r="H55" s="17"/>
      <c r="I55" s="17"/>
      <c r="J55" s="17"/>
    </row>
  </sheetData>
  <sheetProtection/>
  <mergeCells count="14">
    <mergeCell ref="N17:P17"/>
    <mergeCell ref="A15:J20"/>
    <mergeCell ref="C7:E7"/>
    <mergeCell ref="I7:J7"/>
    <mergeCell ref="A9:E9"/>
    <mergeCell ref="G9:J9"/>
    <mergeCell ref="C23:I23"/>
    <mergeCell ref="A49:J49"/>
    <mergeCell ref="A22:J22"/>
    <mergeCell ref="A48:J48"/>
    <mergeCell ref="I28:J28"/>
    <mergeCell ref="G30:J30"/>
    <mergeCell ref="B45:E45"/>
    <mergeCell ref="B42:E42"/>
  </mergeCells>
  <dataValidations count="3">
    <dataValidation type="list" allowBlank="1" showInputMessage="1" showErrorMessage="1" prompt="Выберите год из списка." error="Год должен быть выбран из списка." sqref="G21">
      <formula1>"2014 г.,2015 г.,2016 г.,2017 г.,2018 г."</formula1>
    </dataValidation>
    <dataValidation type="list" allowBlank="1" showInputMessage="1" showErrorMessage="1" prompt="Выберите название организации из списка и нажмите на кнопку &quot;ЗАПИСЬ ФАЙЛА&quot; для сохранения файла под нужным именем." error="Название предприятия должно быть выбрано из списка." sqref="C23:I23">
      <formula1>предприятие</formula1>
    </dataValidation>
    <dataValidation type="list" allowBlank="1" showInputMessage="1" showErrorMessage="1" prompt="Выберите отчетный период из списка." error="Месяц должен быть выбран из списка." sqref="E21">
      <formula1>"1 кв.,2 кв.,3 кв.,4 кв"</formula1>
    </dataValidation>
  </dataValidations>
  <printOptions horizontalCentered="1"/>
  <pageMargins left="0.984251968503937" right="0.37" top="0.55" bottom="0.66" header="0.1968503937007874" footer="0.1968503937007874"/>
  <pageSetup fitToHeight="1" fitToWidth="1"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I167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5.125" style="0" customWidth="1"/>
    <col min="2" max="2" width="60.375" style="0" customWidth="1"/>
    <col min="3" max="4" width="23.375" style="0" customWidth="1"/>
    <col min="5" max="5" width="9.25390625" style="0" customWidth="1"/>
    <col min="6" max="6" width="39.875" style="0" customWidth="1"/>
    <col min="7" max="7" width="62.625" style="0" customWidth="1"/>
    <col min="8" max="8" width="45.125" style="0" customWidth="1"/>
    <col min="9" max="9" width="29.25390625" style="0" customWidth="1"/>
    <col min="10" max="15" width="9.25390625" style="0" customWidth="1"/>
  </cols>
  <sheetData>
    <row r="2" spans="1:4" ht="31.5" customHeight="1">
      <c r="A2" s="9" t="s">
        <v>32</v>
      </c>
      <c r="B2" s="10" t="s">
        <v>33</v>
      </c>
      <c r="C2" s="9" t="s">
        <v>31</v>
      </c>
      <c r="D2" s="9" t="s">
        <v>60</v>
      </c>
    </row>
    <row r="3" spans="1:4" ht="27" customHeight="1">
      <c r="A3" s="13"/>
      <c r="B3" s="12" t="s">
        <v>134</v>
      </c>
      <c r="C3" s="12" t="s">
        <v>0</v>
      </c>
      <c r="D3" s="12" t="s">
        <v>0</v>
      </c>
    </row>
    <row r="4" spans="1:9" ht="27" customHeight="1">
      <c r="A4" s="15">
        <v>1</v>
      </c>
      <c r="B4" s="56" t="s">
        <v>150</v>
      </c>
      <c r="C4" s="31" t="s">
        <v>239</v>
      </c>
      <c r="D4" s="55" t="s">
        <v>151</v>
      </c>
      <c r="F4" s="34"/>
      <c r="G4" s="57"/>
      <c r="H4" s="58"/>
      <c r="I4" s="34"/>
    </row>
    <row r="5" spans="1:9" ht="27" customHeight="1">
      <c r="A5" s="15">
        <v>2</v>
      </c>
      <c r="B5" s="56" t="s">
        <v>152</v>
      </c>
      <c r="C5" s="31" t="s">
        <v>64</v>
      </c>
      <c r="D5" s="55" t="s">
        <v>1</v>
      </c>
      <c r="F5" s="34"/>
      <c r="G5" s="57"/>
      <c r="H5" s="58"/>
      <c r="I5" s="34"/>
    </row>
    <row r="6" spans="1:9" ht="27" customHeight="1">
      <c r="A6" s="15">
        <v>3</v>
      </c>
      <c r="B6" s="56" t="s">
        <v>153</v>
      </c>
      <c r="C6" s="31" t="s">
        <v>61</v>
      </c>
      <c r="D6" s="55" t="s">
        <v>34</v>
      </c>
      <c r="F6" s="34"/>
      <c r="G6" s="57"/>
      <c r="H6" s="58"/>
      <c r="I6" s="34"/>
    </row>
    <row r="7" spans="1:9" ht="27" customHeight="1">
      <c r="A7" s="15">
        <v>4</v>
      </c>
      <c r="B7" s="56" t="s">
        <v>154</v>
      </c>
      <c r="C7" s="31" t="s">
        <v>62</v>
      </c>
      <c r="D7" s="55" t="s">
        <v>35</v>
      </c>
      <c r="F7" s="34"/>
      <c r="G7" s="57"/>
      <c r="H7" s="58"/>
      <c r="I7" s="34"/>
    </row>
    <row r="8" spans="1:9" ht="27" customHeight="1">
      <c r="A8" s="15">
        <v>5</v>
      </c>
      <c r="B8" s="56" t="s">
        <v>155</v>
      </c>
      <c r="C8" s="31" t="s">
        <v>63</v>
      </c>
      <c r="D8" s="55" t="s">
        <v>36</v>
      </c>
      <c r="F8" s="34"/>
      <c r="G8" s="57"/>
      <c r="H8" s="58"/>
      <c r="I8" s="34"/>
    </row>
    <row r="9" spans="1:9" ht="27" customHeight="1">
      <c r="A9" s="15">
        <v>6</v>
      </c>
      <c r="B9" s="56" t="s">
        <v>291</v>
      </c>
      <c r="C9" s="31" t="s">
        <v>240</v>
      </c>
      <c r="D9" s="55" t="s">
        <v>156</v>
      </c>
      <c r="F9" s="34"/>
      <c r="G9" s="57"/>
      <c r="H9" s="58"/>
      <c r="I9" s="34"/>
    </row>
    <row r="10" spans="1:9" ht="27" customHeight="1">
      <c r="A10" s="15">
        <v>7</v>
      </c>
      <c r="B10" s="56" t="s">
        <v>157</v>
      </c>
      <c r="C10" s="31" t="s">
        <v>65</v>
      </c>
      <c r="D10" s="55" t="s">
        <v>37</v>
      </c>
      <c r="F10" s="34"/>
      <c r="G10" s="57"/>
      <c r="H10" s="58"/>
      <c r="I10" s="34"/>
    </row>
    <row r="11" spans="1:9" ht="27" customHeight="1">
      <c r="A11" s="15">
        <v>8</v>
      </c>
      <c r="B11" s="56" t="s">
        <v>158</v>
      </c>
      <c r="C11" s="31" t="s">
        <v>66</v>
      </c>
      <c r="D11" s="55" t="s">
        <v>159</v>
      </c>
      <c r="F11" s="34"/>
      <c r="G11" s="57"/>
      <c r="H11" s="58"/>
      <c r="I11" s="34"/>
    </row>
    <row r="12" spans="1:9" ht="27" customHeight="1">
      <c r="A12" s="15">
        <v>9</v>
      </c>
      <c r="B12" s="56" t="s">
        <v>160</v>
      </c>
      <c r="C12" s="31" t="s">
        <v>114</v>
      </c>
      <c r="D12" s="55" t="s">
        <v>26</v>
      </c>
      <c r="F12" s="34"/>
      <c r="G12" s="57"/>
      <c r="H12" s="58"/>
      <c r="I12" s="34"/>
    </row>
    <row r="13" spans="1:9" ht="27" customHeight="1">
      <c r="A13" s="15">
        <v>10</v>
      </c>
      <c r="B13" s="56" t="s">
        <v>161</v>
      </c>
      <c r="C13" s="31" t="s">
        <v>69</v>
      </c>
      <c r="D13" s="55" t="s">
        <v>2</v>
      </c>
      <c r="F13" s="34"/>
      <c r="G13" s="57"/>
      <c r="H13" s="58"/>
      <c r="I13" s="34"/>
    </row>
    <row r="14" spans="1:9" ht="27" customHeight="1">
      <c r="A14" s="15">
        <v>11</v>
      </c>
      <c r="B14" s="56" t="s">
        <v>162</v>
      </c>
      <c r="C14" s="31" t="s">
        <v>136</v>
      </c>
      <c r="D14" s="55" t="s">
        <v>137</v>
      </c>
      <c r="F14" s="34"/>
      <c r="G14" s="57"/>
      <c r="H14" s="58"/>
      <c r="I14" s="34"/>
    </row>
    <row r="15" spans="1:9" ht="27" customHeight="1">
      <c r="A15" s="15">
        <v>12</v>
      </c>
      <c r="B15" s="56" t="s">
        <v>163</v>
      </c>
      <c r="C15" s="31" t="s">
        <v>70</v>
      </c>
      <c r="D15" s="55" t="s">
        <v>40</v>
      </c>
      <c r="F15" s="34"/>
      <c r="G15" s="57"/>
      <c r="H15" s="58"/>
      <c r="I15" s="34"/>
    </row>
    <row r="16" spans="1:9" ht="27" customHeight="1">
      <c r="A16" s="15">
        <v>13</v>
      </c>
      <c r="B16" s="56" t="s">
        <v>164</v>
      </c>
      <c r="C16" s="31" t="s">
        <v>71</v>
      </c>
      <c r="D16" s="55" t="s">
        <v>3</v>
      </c>
      <c r="F16" s="34"/>
      <c r="G16" s="57"/>
      <c r="H16" s="58"/>
      <c r="I16" s="34"/>
    </row>
    <row r="17" spans="1:9" ht="27" customHeight="1">
      <c r="A17" s="15">
        <v>14</v>
      </c>
      <c r="B17" s="56" t="s">
        <v>165</v>
      </c>
      <c r="C17" s="31" t="s">
        <v>91</v>
      </c>
      <c r="D17" s="55" t="s">
        <v>47</v>
      </c>
      <c r="F17" s="34"/>
      <c r="G17" s="57"/>
      <c r="H17" s="58"/>
      <c r="I17" s="34"/>
    </row>
    <row r="18" spans="1:9" ht="27" customHeight="1">
      <c r="A18" s="15">
        <v>15</v>
      </c>
      <c r="B18" s="56" t="s">
        <v>166</v>
      </c>
      <c r="C18" s="31" t="s">
        <v>120</v>
      </c>
      <c r="D18" s="55" t="s">
        <v>59</v>
      </c>
      <c r="F18" s="34"/>
      <c r="G18" s="57"/>
      <c r="H18" s="58"/>
      <c r="I18" s="34"/>
    </row>
    <row r="19" spans="1:9" ht="27" customHeight="1">
      <c r="A19" s="15">
        <v>16</v>
      </c>
      <c r="B19" s="56" t="s">
        <v>167</v>
      </c>
      <c r="C19" s="31" t="s">
        <v>73</v>
      </c>
      <c r="D19" s="55" t="s">
        <v>4</v>
      </c>
      <c r="F19" s="34"/>
      <c r="G19" s="57"/>
      <c r="H19" s="58"/>
      <c r="I19" s="34"/>
    </row>
    <row r="20" spans="1:9" ht="27" customHeight="1">
      <c r="A20" s="15">
        <v>17</v>
      </c>
      <c r="B20" s="56" t="s">
        <v>168</v>
      </c>
      <c r="C20" s="31" t="s">
        <v>241</v>
      </c>
      <c r="D20" s="55" t="s">
        <v>169</v>
      </c>
      <c r="F20" s="34"/>
      <c r="G20" s="57"/>
      <c r="H20" s="58"/>
      <c r="I20" s="34"/>
    </row>
    <row r="21" spans="1:9" ht="27" customHeight="1">
      <c r="A21" s="15">
        <v>18</v>
      </c>
      <c r="B21" s="56" t="s">
        <v>170</v>
      </c>
      <c r="C21" s="31" t="s">
        <v>75</v>
      </c>
      <c r="D21" s="55" t="s">
        <v>6</v>
      </c>
      <c r="F21" s="34"/>
      <c r="G21" s="57"/>
      <c r="H21" s="58"/>
      <c r="I21" s="34"/>
    </row>
    <row r="22" spans="1:9" ht="27" customHeight="1">
      <c r="A22" s="15">
        <v>19</v>
      </c>
      <c r="B22" s="56" t="s">
        <v>171</v>
      </c>
      <c r="C22" s="31" t="s">
        <v>77</v>
      </c>
      <c r="D22" s="55" t="s">
        <v>42</v>
      </c>
      <c r="F22" s="34"/>
      <c r="G22" s="57"/>
      <c r="H22" s="58"/>
      <c r="I22" s="34"/>
    </row>
    <row r="23" spans="1:9" ht="27" customHeight="1">
      <c r="A23" s="15">
        <v>20</v>
      </c>
      <c r="B23" s="56" t="s">
        <v>172</v>
      </c>
      <c r="C23" s="31" t="s">
        <v>79</v>
      </c>
      <c r="D23" s="55" t="s">
        <v>44</v>
      </c>
      <c r="F23" s="34"/>
      <c r="G23" s="57"/>
      <c r="H23" s="58"/>
      <c r="I23" s="34"/>
    </row>
    <row r="24" spans="1:9" ht="27" customHeight="1">
      <c r="A24" s="15">
        <v>21</v>
      </c>
      <c r="B24" s="56" t="s">
        <v>173</v>
      </c>
      <c r="C24" s="31" t="s">
        <v>242</v>
      </c>
      <c r="D24" s="55" t="s">
        <v>174</v>
      </c>
      <c r="F24" s="34"/>
      <c r="G24" s="57"/>
      <c r="H24" s="58"/>
      <c r="I24" s="34"/>
    </row>
    <row r="25" spans="1:9" ht="27" customHeight="1">
      <c r="A25" s="15">
        <v>22</v>
      </c>
      <c r="B25" s="56" t="s">
        <v>175</v>
      </c>
      <c r="C25" s="31" t="s">
        <v>80</v>
      </c>
      <c r="D25" s="55" t="s">
        <v>7</v>
      </c>
      <c r="F25" s="34"/>
      <c r="G25" s="57"/>
      <c r="H25" s="58"/>
      <c r="I25" s="34"/>
    </row>
    <row r="26" spans="1:9" ht="27" customHeight="1">
      <c r="A26" s="15">
        <v>23</v>
      </c>
      <c r="B26" s="56" t="s">
        <v>176</v>
      </c>
      <c r="C26" s="31" t="s">
        <v>119</v>
      </c>
      <c r="D26" s="55" t="s">
        <v>29</v>
      </c>
      <c r="F26" s="34"/>
      <c r="G26" s="57"/>
      <c r="H26" s="58"/>
      <c r="I26" s="34"/>
    </row>
    <row r="27" spans="1:9" ht="27" customHeight="1">
      <c r="A27" s="15">
        <v>24</v>
      </c>
      <c r="B27" s="56" t="s">
        <v>177</v>
      </c>
      <c r="C27" s="31" t="s">
        <v>102</v>
      </c>
      <c r="D27" s="55" t="s">
        <v>53</v>
      </c>
      <c r="F27" s="34"/>
      <c r="G27" s="57"/>
      <c r="H27" s="58"/>
      <c r="I27" s="34"/>
    </row>
    <row r="28" spans="1:9" ht="27" customHeight="1">
      <c r="A28" s="15">
        <v>25</v>
      </c>
      <c r="B28" s="56" t="s">
        <v>178</v>
      </c>
      <c r="C28" s="31" t="s">
        <v>81</v>
      </c>
      <c r="D28" s="55" t="s">
        <v>45</v>
      </c>
      <c r="F28" s="34"/>
      <c r="G28" s="57"/>
      <c r="H28" s="58"/>
      <c r="I28" s="34"/>
    </row>
    <row r="29" spans="1:9" ht="27" customHeight="1">
      <c r="A29" s="15">
        <v>26</v>
      </c>
      <c r="B29" s="56" t="s">
        <v>179</v>
      </c>
      <c r="C29" s="31" t="s">
        <v>82</v>
      </c>
      <c r="D29" s="55" t="s">
        <v>46</v>
      </c>
      <c r="F29" s="34"/>
      <c r="G29" s="57"/>
      <c r="H29" s="58"/>
      <c r="I29" s="34"/>
    </row>
    <row r="30" spans="1:9" ht="27" customHeight="1">
      <c r="A30" s="15">
        <v>27</v>
      </c>
      <c r="B30" s="56" t="s">
        <v>180</v>
      </c>
      <c r="C30" s="31" t="s">
        <v>108</v>
      </c>
      <c r="D30" s="55" t="s">
        <v>55</v>
      </c>
      <c r="F30" s="34"/>
      <c r="G30" s="57"/>
      <c r="H30" s="58"/>
      <c r="I30" s="34"/>
    </row>
    <row r="31" spans="1:9" ht="27" customHeight="1">
      <c r="A31" s="15">
        <v>28</v>
      </c>
      <c r="B31" s="56" t="s">
        <v>181</v>
      </c>
      <c r="C31" s="31" t="s">
        <v>83</v>
      </c>
      <c r="D31" s="55" t="s">
        <v>8</v>
      </c>
      <c r="F31" s="34"/>
      <c r="G31" s="57"/>
      <c r="H31" s="58"/>
      <c r="I31" s="34"/>
    </row>
    <row r="32" spans="1:9" ht="27" customHeight="1">
      <c r="A32" s="15">
        <v>29</v>
      </c>
      <c r="B32" s="56" t="s">
        <v>182</v>
      </c>
      <c r="C32" s="31" t="s">
        <v>84</v>
      </c>
      <c r="D32" s="55" t="s">
        <v>9</v>
      </c>
      <c r="F32" s="34"/>
      <c r="G32" s="57"/>
      <c r="H32" s="58"/>
      <c r="I32" s="34"/>
    </row>
    <row r="33" spans="1:9" ht="27" customHeight="1">
      <c r="A33" s="15">
        <v>30</v>
      </c>
      <c r="B33" s="56" t="s">
        <v>183</v>
      </c>
      <c r="C33" s="31" t="s">
        <v>85</v>
      </c>
      <c r="D33" s="55" t="s">
        <v>10</v>
      </c>
      <c r="F33" s="34"/>
      <c r="G33" s="57"/>
      <c r="H33" s="58"/>
      <c r="I33" s="34"/>
    </row>
    <row r="34" spans="1:9" ht="27" customHeight="1">
      <c r="A34" s="15">
        <v>31</v>
      </c>
      <c r="B34" s="56" t="s">
        <v>184</v>
      </c>
      <c r="C34" s="31" t="s">
        <v>87</v>
      </c>
      <c r="D34" s="55" t="s">
        <v>185</v>
      </c>
      <c r="F34" s="34"/>
      <c r="G34" s="57"/>
      <c r="H34" s="58"/>
      <c r="I34" s="34"/>
    </row>
    <row r="35" spans="1:9" ht="27" customHeight="1">
      <c r="A35" s="15">
        <v>32</v>
      </c>
      <c r="B35" s="56" t="s">
        <v>186</v>
      </c>
      <c r="C35" s="31" t="s">
        <v>88</v>
      </c>
      <c r="D35" s="55" t="s">
        <v>11</v>
      </c>
      <c r="F35" s="34"/>
      <c r="G35" s="57"/>
      <c r="H35" s="58"/>
      <c r="I35" s="34"/>
    </row>
    <row r="36" spans="1:9" ht="27" customHeight="1">
      <c r="A36" s="15">
        <v>33</v>
      </c>
      <c r="B36" s="56" t="s">
        <v>187</v>
      </c>
      <c r="C36" s="31" t="s">
        <v>90</v>
      </c>
      <c r="D36" s="55" t="s">
        <v>13</v>
      </c>
      <c r="F36" s="34"/>
      <c r="G36" s="57"/>
      <c r="H36" s="58"/>
      <c r="I36" s="34"/>
    </row>
    <row r="37" spans="1:9" ht="27" customHeight="1">
      <c r="A37" s="15">
        <v>34</v>
      </c>
      <c r="B37" s="56" t="s">
        <v>188</v>
      </c>
      <c r="C37" s="31" t="s">
        <v>76</v>
      </c>
      <c r="D37" s="55" t="s">
        <v>41</v>
      </c>
      <c r="F37" s="34"/>
      <c r="G37" s="57"/>
      <c r="H37" s="58"/>
      <c r="I37" s="34"/>
    </row>
    <row r="38" spans="1:9" ht="27" customHeight="1">
      <c r="A38" s="15">
        <v>35</v>
      </c>
      <c r="B38" s="56" t="s">
        <v>189</v>
      </c>
      <c r="C38" s="31" t="s">
        <v>92</v>
      </c>
      <c r="D38" s="55" t="s">
        <v>48</v>
      </c>
      <c r="F38" s="34"/>
      <c r="G38" s="57"/>
      <c r="H38" s="58"/>
      <c r="I38" s="34"/>
    </row>
    <row r="39" spans="1:9" ht="27" customHeight="1">
      <c r="A39" s="15">
        <v>36</v>
      </c>
      <c r="B39" s="56" t="s">
        <v>190</v>
      </c>
      <c r="C39" s="31" t="s">
        <v>93</v>
      </c>
      <c r="D39" s="55" t="s">
        <v>192</v>
      </c>
      <c r="F39" s="34"/>
      <c r="G39" s="57"/>
      <c r="H39" s="58"/>
      <c r="I39" s="34"/>
    </row>
    <row r="40" spans="1:9" ht="27" customHeight="1">
      <c r="A40" s="15">
        <v>37</v>
      </c>
      <c r="B40" s="56" t="s">
        <v>191</v>
      </c>
      <c r="C40" s="31" t="s">
        <v>93</v>
      </c>
      <c r="D40" s="55" t="s">
        <v>192</v>
      </c>
      <c r="F40" s="34"/>
      <c r="G40" s="57"/>
      <c r="H40" s="58"/>
      <c r="I40" s="34"/>
    </row>
    <row r="41" spans="1:9" ht="27" customHeight="1">
      <c r="A41" s="15">
        <v>38</v>
      </c>
      <c r="B41" s="56" t="s">
        <v>193</v>
      </c>
      <c r="C41" s="31" t="s">
        <v>94</v>
      </c>
      <c r="D41" s="55" t="s">
        <v>49</v>
      </c>
      <c r="F41" s="34"/>
      <c r="G41" s="57"/>
      <c r="H41" s="58"/>
      <c r="I41" s="34"/>
    </row>
    <row r="42" spans="1:9" ht="27" customHeight="1">
      <c r="A42" s="15">
        <v>39</v>
      </c>
      <c r="B42" s="56" t="s">
        <v>194</v>
      </c>
      <c r="C42" s="31" t="s">
        <v>95</v>
      </c>
      <c r="D42" s="55" t="s">
        <v>50</v>
      </c>
      <c r="F42" s="34"/>
      <c r="G42" s="57"/>
      <c r="H42" s="58"/>
      <c r="I42" s="34"/>
    </row>
    <row r="43" spans="1:9" ht="27" customHeight="1">
      <c r="A43" s="15">
        <v>40</v>
      </c>
      <c r="B43" s="56" t="s">
        <v>195</v>
      </c>
      <c r="C43" s="31" t="s">
        <v>243</v>
      </c>
      <c r="D43" s="55" t="s">
        <v>196</v>
      </c>
      <c r="F43" s="34"/>
      <c r="G43" s="57"/>
      <c r="H43" s="58"/>
      <c r="I43" s="34"/>
    </row>
    <row r="44" spans="1:9" ht="27" customHeight="1">
      <c r="A44" s="15">
        <v>41</v>
      </c>
      <c r="B44" s="56" t="s">
        <v>197</v>
      </c>
      <c r="C44" s="31" t="s">
        <v>96</v>
      </c>
      <c r="D44" s="55" t="s">
        <v>51</v>
      </c>
      <c r="F44" s="34"/>
      <c r="G44" s="57"/>
      <c r="H44" s="58"/>
      <c r="I44" s="34"/>
    </row>
    <row r="45" spans="1:9" ht="27" customHeight="1">
      <c r="A45" s="15">
        <v>42</v>
      </c>
      <c r="B45" s="56" t="s">
        <v>198</v>
      </c>
      <c r="C45" s="31" t="s">
        <v>97</v>
      </c>
      <c r="D45" s="55" t="s">
        <v>14</v>
      </c>
      <c r="F45" s="34"/>
      <c r="G45" s="57"/>
      <c r="H45" s="58"/>
      <c r="I45" s="34"/>
    </row>
    <row r="46" spans="1:9" ht="27" customHeight="1">
      <c r="A46" s="15">
        <v>43</v>
      </c>
      <c r="B46" s="56" t="s">
        <v>199</v>
      </c>
      <c r="C46" s="31" t="s">
        <v>98</v>
      </c>
      <c r="D46" s="55" t="s">
        <v>52</v>
      </c>
      <c r="F46" s="34"/>
      <c r="G46" s="57"/>
      <c r="H46" s="58"/>
      <c r="I46" s="34"/>
    </row>
    <row r="47" spans="1:9" ht="27" customHeight="1">
      <c r="A47" s="15">
        <v>44</v>
      </c>
      <c r="B47" s="56" t="s">
        <v>200</v>
      </c>
      <c r="C47" s="31" t="s">
        <v>99</v>
      </c>
      <c r="D47" s="55" t="s">
        <v>15</v>
      </c>
      <c r="F47" s="34"/>
      <c r="G47" s="57"/>
      <c r="H47" s="58"/>
      <c r="I47" s="34"/>
    </row>
    <row r="48" spans="1:9" ht="27" customHeight="1">
      <c r="A48" s="15">
        <v>45</v>
      </c>
      <c r="B48" s="56" t="s">
        <v>201</v>
      </c>
      <c r="C48" s="31" t="s">
        <v>100</v>
      </c>
      <c r="D48" s="55" t="s">
        <v>16</v>
      </c>
      <c r="F48" s="34"/>
      <c r="G48" s="57"/>
      <c r="H48" s="58"/>
      <c r="I48" s="34"/>
    </row>
    <row r="49" spans="1:9" ht="27" customHeight="1">
      <c r="A49" s="15">
        <v>46</v>
      </c>
      <c r="B49" s="56" t="s">
        <v>202</v>
      </c>
      <c r="C49" s="31" t="s">
        <v>101</v>
      </c>
      <c r="D49" s="55" t="s">
        <v>17</v>
      </c>
      <c r="F49" s="34"/>
      <c r="G49" s="57"/>
      <c r="H49" s="58"/>
      <c r="I49" s="34"/>
    </row>
    <row r="50" spans="1:9" ht="27" customHeight="1">
      <c r="A50" s="15">
        <v>47</v>
      </c>
      <c r="B50" s="56" t="s">
        <v>203</v>
      </c>
      <c r="C50" s="31" t="s">
        <v>67</v>
      </c>
      <c r="D50" s="55" t="s">
        <v>38</v>
      </c>
      <c r="F50" s="34"/>
      <c r="G50" s="57"/>
      <c r="H50" s="58"/>
      <c r="I50" s="34"/>
    </row>
    <row r="51" spans="1:9" ht="27" customHeight="1">
      <c r="A51" s="15">
        <v>48</v>
      </c>
      <c r="B51" s="56" t="s">
        <v>204</v>
      </c>
      <c r="C51" s="31" t="s">
        <v>103</v>
      </c>
      <c r="D51" s="55" t="s">
        <v>18</v>
      </c>
      <c r="F51" s="34"/>
      <c r="G51" s="57"/>
      <c r="H51" s="58"/>
      <c r="I51" s="34"/>
    </row>
    <row r="52" spans="1:9" ht="27" customHeight="1">
      <c r="A52" s="15">
        <v>49</v>
      </c>
      <c r="B52" s="56" t="s">
        <v>205</v>
      </c>
      <c r="C52" s="31" t="s">
        <v>244</v>
      </c>
      <c r="D52" s="55" t="s">
        <v>206</v>
      </c>
      <c r="F52" s="34"/>
      <c r="G52" s="57"/>
      <c r="H52" s="58"/>
      <c r="I52" s="34"/>
    </row>
    <row r="53" spans="1:9" ht="27" customHeight="1">
      <c r="A53" s="15">
        <v>50</v>
      </c>
      <c r="B53" s="56" t="s">
        <v>207</v>
      </c>
      <c r="C53" s="31" t="s">
        <v>104</v>
      </c>
      <c r="D53" s="55" t="s">
        <v>19</v>
      </c>
      <c r="F53" s="34"/>
      <c r="G53" s="57"/>
      <c r="H53" s="58"/>
      <c r="I53" s="34"/>
    </row>
    <row r="54" spans="1:9" ht="27" customHeight="1">
      <c r="A54" s="15">
        <v>51</v>
      </c>
      <c r="B54" s="56" t="s">
        <v>208</v>
      </c>
      <c r="C54" s="31" t="s">
        <v>105</v>
      </c>
      <c r="D54" s="55" t="s">
        <v>20</v>
      </c>
      <c r="F54" s="34"/>
      <c r="G54" s="57"/>
      <c r="H54" s="58"/>
      <c r="I54" s="34"/>
    </row>
    <row r="55" spans="1:9" ht="27" customHeight="1">
      <c r="A55" s="15">
        <v>52</v>
      </c>
      <c r="B55" s="56" t="s">
        <v>209</v>
      </c>
      <c r="C55" s="31" t="s">
        <v>86</v>
      </c>
      <c r="D55" s="55" t="s">
        <v>210</v>
      </c>
      <c r="F55" s="34"/>
      <c r="G55" s="57"/>
      <c r="H55" s="58"/>
      <c r="I55" s="34"/>
    </row>
    <row r="56" spans="1:9" ht="27" customHeight="1">
      <c r="A56" s="15">
        <v>53</v>
      </c>
      <c r="B56" s="56" t="s">
        <v>211</v>
      </c>
      <c r="C56" s="31" t="s">
        <v>106</v>
      </c>
      <c r="D56" s="55" t="s">
        <v>54</v>
      </c>
      <c r="F56" s="34"/>
      <c r="G56" s="57"/>
      <c r="H56" s="58"/>
      <c r="I56" s="34"/>
    </row>
    <row r="57" spans="1:9" ht="27" customHeight="1">
      <c r="A57" s="15">
        <v>54</v>
      </c>
      <c r="B57" s="56" t="s">
        <v>212</v>
      </c>
      <c r="C57" s="31" t="s">
        <v>245</v>
      </c>
      <c r="D57" s="55" t="s">
        <v>215</v>
      </c>
      <c r="F57" s="34"/>
      <c r="G57" s="57"/>
      <c r="H57" s="58"/>
      <c r="I57" s="34"/>
    </row>
    <row r="58" spans="1:9" ht="27" customHeight="1">
      <c r="A58" s="15">
        <v>55</v>
      </c>
      <c r="B58" s="56" t="s">
        <v>213</v>
      </c>
      <c r="C58" s="31" t="s">
        <v>72</v>
      </c>
      <c r="D58" s="55" t="s">
        <v>216</v>
      </c>
      <c r="F58" s="34"/>
      <c r="G58" s="57"/>
      <c r="H58" s="58"/>
      <c r="I58" s="34"/>
    </row>
    <row r="59" spans="1:9" ht="27" customHeight="1">
      <c r="A59" s="15">
        <v>56</v>
      </c>
      <c r="B59" s="56" t="s">
        <v>214</v>
      </c>
      <c r="C59" s="31" t="s">
        <v>68</v>
      </c>
      <c r="D59" s="55" t="s">
        <v>39</v>
      </c>
      <c r="F59" s="34"/>
      <c r="G59" s="57"/>
      <c r="H59" s="58"/>
      <c r="I59" s="34"/>
    </row>
    <row r="60" spans="1:9" ht="27" customHeight="1">
      <c r="A60" s="15">
        <v>57</v>
      </c>
      <c r="B60" s="56" t="s">
        <v>217</v>
      </c>
      <c r="C60" s="31" t="s">
        <v>107</v>
      </c>
      <c r="D60" s="55" t="s">
        <v>21</v>
      </c>
      <c r="F60" s="34"/>
      <c r="G60" s="57"/>
      <c r="H60" s="58"/>
      <c r="I60" s="34"/>
    </row>
    <row r="61" spans="1:9" ht="27" customHeight="1">
      <c r="A61" s="15">
        <v>58</v>
      </c>
      <c r="B61" s="56" t="s">
        <v>218</v>
      </c>
      <c r="C61" s="31" t="s">
        <v>246</v>
      </c>
      <c r="D61" s="55" t="s">
        <v>219</v>
      </c>
      <c r="F61" s="34"/>
      <c r="G61" s="57"/>
      <c r="H61" s="58"/>
      <c r="I61" s="34"/>
    </row>
    <row r="62" spans="1:9" ht="27" customHeight="1">
      <c r="A62" s="15">
        <v>59</v>
      </c>
      <c r="B62" s="56" t="s">
        <v>220</v>
      </c>
      <c r="C62" s="31" t="s">
        <v>109</v>
      </c>
      <c r="D62" s="55" t="s">
        <v>56</v>
      </c>
      <c r="F62" s="34"/>
      <c r="G62" s="57"/>
      <c r="H62" s="58"/>
      <c r="I62" s="34"/>
    </row>
    <row r="63" spans="1:9" ht="27" customHeight="1">
      <c r="A63" s="15">
        <v>60</v>
      </c>
      <c r="B63" s="56" t="s">
        <v>221</v>
      </c>
      <c r="C63" s="31" t="s">
        <v>78</v>
      </c>
      <c r="D63" s="55" t="s">
        <v>43</v>
      </c>
      <c r="F63" s="34"/>
      <c r="G63" s="57"/>
      <c r="H63" s="58"/>
      <c r="I63" s="34"/>
    </row>
    <row r="64" spans="1:9" ht="27" customHeight="1">
      <c r="A64" s="15">
        <v>61</v>
      </c>
      <c r="B64" s="56" t="s">
        <v>222</v>
      </c>
      <c r="C64" s="31" t="s">
        <v>110</v>
      </c>
      <c r="D64" s="55" t="s">
        <v>22</v>
      </c>
      <c r="F64" s="34"/>
      <c r="G64" s="57"/>
      <c r="H64" s="58"/>
      <c r="I64" s="34"/>
    </row>
    <row r="65" spans="1:9" ht="27" customHeight="1">
      <c r="A65" s="15">
        <v>62</v>
      </c>
      <c r="B65" s="56" t="s">
        <v>223</v>
      </c>
      <c r="C65" s="31" t="s">
        <v>111</v>
      </c>
      <c r="D65" s="55" t="s">
        <v>23</v>
      </c>
      <c r="F65" s="34"/>
      <c r="G65" s="57"/>
      <c r="H65" s="58"/>
      <c r="I65" s="34"/>
    </row>
    <row r="66" spans="1:9" ht="27" customHeight="1">
      <c r="A66" s="15">
        <v>63</v>
      </c>
      <c r="B66" s="56" t="s">
        <v>224</v>
      </c>
      <c r="C66" s="31" t="s">
        <v>89</v>
      </c>
      <c r="D66" s="55" t="s">
        <v>12</v>
      </c>
      <c r="F66" s="34"/>
      <c r="G66" s="57"/>
      <c r="H66" s="58"/>
      <c r="I66" s="34"/>
    </row>
    <row r="67" spans="1:9" ht="27" customHeight="1">
      <c r="A67" s="15">
        <v>64</v>
      </c>
      <c r="B67" s="56" t="s">
        <v>225</v>
      </c>
      <c r="C67" s="31" t="s">
        <v>112</v>
      </c>
      <c r="D67" s="55" t="s">
        <v>24</v>
      </c>
      <c r="F67" s="34"/>
      <c r="G67" s="57"/>
      <c r="H67" s="58"/>
      <c r="I67" s="34"/>
    </row>
    <row r="68" spans="1:9" ht="27" customHeight="1">
      <c r="A68" s="15">
        <v>65</v>
      </c>
      <c r="B68" s="56" t="s">
        <v>226</v>
      </c>
      <c r="C68" s="31" t="s">
        <v>113</v>
      </c>
      <c r="D68" s="55" t="s">
        <v>25</v>
      </c>
      <c r="F68" s="34"/>
      <c r="G68" s="57"/>
      <c r="H68" s="58"/>
      <c r="I68" s="34"/>
    </row>
    <row r="69" spans="1:9" ht="27" customHeight="1">
      <c r="A69" s="15">
        <v>66</v>
      </c>
      <c r="B69" s="56" t="s">
        <v>227</v>
      </c>
      <c r="C69" s="31" t="s">
        <v>74</v>
      </c>
      <c r="D69" s="55" t="s">
        <v>5</v>
      </c>
      <c r="F69" s="34"/>
      <c r="G69" s="57"/>
      <c r="H69" s="58"/>
      <c r="I69" s="34"/>
    </row>
    <row r="70" spans="1:9" ht="27" customHeight="1">
      <c r="A70" s="15">
        <v>67</v>
      </c>
      <c r="B70" s="56" t="s">
        <v>228</v>
      </c>
      <c r="C70" s="31" t="s">
        <v>115</v>
      </c>
      <c r="D70" s="55" t="s">
        <v>27</v>
      </c>
      <c r="F70" s="34"/>
      <c r="G70" s="57"/>
      <c r="H70" s="58"/>
      <c r="I70" s="34"/>
    </row>
    <row r="71" spans="1:9" ht="27" customHeight="1">
      <c r="A71" s="15">
        <v>68</v>
      </c>
      <c r="B71" s="56" t="s">
        <v>229</v>
      </c>
      <c r="C71" s="31" t="s">
        <v>116</v>
      </c>
      <c r="D71" s="55" t="s">
        <v>57</v>
      </c>
      <c r="F71" s="34"/>
      <c r="G71" s="57"/>
      <c r="H71" s="58"/>
      <c r="I71" s="34"/>
    </row>
    <row r="72" spans="1:9" ht="27" customHeight="1">
      <c r="A72" s="15">
        <v>69</v>
      </c>
      <c r="B72" s="56" t="s">
        <v>230</v>
      </c>
      <c r="C72" s="31" t="s">
        <v>247</v>
      </c>
      <c r="D72" s="55" t="s">
        <v>231</v>
      </c>
      <c r="F72" s="34"/>
      <c r="G72" s="57"/>
      <c r="H72" s="58"/>
      <c r="I72" s="34"/>
    </row>
    <row r="73" spans="1:9" ht="27" customHeight="1">
      <c r="A73" s="15">
        <v>70</v>
      </c>
      <c r="B73" s="56" t="s">
        <v>232</v>
      </c>
      <c r="C73" s="31" t="s">
        <v>118</v>
      </c>
      <c r="D73" s="55" t="s">
        <v>28</v>
      </c>
      <c r="F73" s="34"/>
      <c r="G73" s="57"/>
      <c r="H73" s="58"/>
      <c r="I73" s="34"/>
    </row>
    <row r="74" spans="1:9" ht="27" customHeight="1">
      <c r="A74" s="15">
        <v>71</v>
      </c>
      <c r="B74" s="56" t="s">
        <v>233</v>
      </c>
      <c r="C74" s="31" t="s">
        <v>248</v>
      </c>
      <c r="D74" s="55" t="s">
        <v>234</v>
      </c>
      <c r="F74" s="34"/>
      <c r="G74" s="57"/>
      <c r="H74" s="58"/>
      <c r="I74" s="34"/>
    </row>
    <row r="75" spans="1:9" ht="27" customHeight="1">
      <c r="A75" s="15">
        <v>72</v>
      </c>
      <c r="B75" s="56" t="s">
        <v>235</v>
      </c>
      <c r="C75" s="31" t="s">
        <v>117</v>
      </c>
      <c r="D75" s="55" t="s">
        <v>58</v>
      </c>
      <c r="F75" s="34"/>
      <c r="G75" s="57"/>
      <c r="H75" s="58"/>
      <c r="I75" s="34"/>
    </row>
    <row r="76" spans="1:9" ht="27" customHeight="1">
      <c r="A76" s="15">
        <v>73</v>
      </c>
      <c r="B76" s="56" t="s">
        <v>236</v>
      </c>
      <c r="C76" s="31" t="s">
        <v>249</v>
      </c>
      <c r="D76" s="55" t="s">
        <v>237</v>
      </c>
      <c r="F76" s="34"/>
      <c r="G76" s="57"/>
      <c r="H76" s="58"/>
      <c r="I76" s="34"/>
    </row>
    <row r="77" spans="1:9" ht="27" customHeight="1">
      <c r="A77" s="15">
        <v>74</v>
      </c>
      <c r="B77" s="56" t="s">
        <v>238</v>
      </c>
      <c r="C77" s="31" t="s">
        <v>121</v>
      </c>
      <c r="D77" s="55" t="s">
        <v>30</v>
      </c>
      <c r="F77" s="34"/>
      <c r="G77" s="57"/>
      <c r="H77" s="58"/>
      <c r="I77" s="34"/>
    </row>
    <row r="78" spans="1:9" ht="27" customHeight="1">
      <c r="A78" s="15">
        <v>75</v>
      </c>
      <c r="B78" s="30"/>
      <c r="C78" s="31"/>
      <c r="D78" s="11"/>
      <c r="F78" s="34"/>
      <c r="G78" s="34"/>
      <c r="H78" s="34"/>
      <c r="I78" s="34"/>
    </row>
    <row r="79" spans="1:9" ht="27" customHeight="1">
      <c r="A79" s="15">
        <v>76</v>
      </c>
      <c r="B79" s="30"/>
      <c r="C79" s="31"/>
      <c r="D79" s="11"/>
      <c r="F79" s="34"/>
      <c r="G79" s="34"/>
      <c r="H79" s="34"/>
      <c r="I79" s="34"/>
    </row>
    <row r="80" spans="1:9" ht="27" customHeight="1">
      <c r="A80" s="15">
        <v>77</v>
      </c>
      <c r="B80" s="30"/>
      <c r="C80" s="31"/>
      <c r="D80" s="11"/>
      <c r="F80" s="34"/>
      <c r="G80" s="34"/>
      <c r="H80" s="34"/>
      <c r="I80" s="34"/>
    </row>
    <row r="81" spans="1:9" ht="27" customHeight="1">
      <c r="A81" s="15">
        <v>78</v>
      </c>
      <c r="B81" s="30"/>
      <c r="C81" s="31"/>
      <c r="D81" s="11"/>
      <c r="F81" s="34"/>
      <c r="G81" s="34"/>
      <c r="H81" s="34"/>
      <c r="I81" s="34"/>
    </row>
    <row r="82" spans="1:9" ht="27" customHeight="1">
      <c r="A82" s="15">
        <v>79</v>
      </c>
      <c r="B82" s="30"/>
      <c r="C82" s="31"/>
      <c r="D82" s="11"/>
      <c r="F82" s="34"/>
      <c r="G82" s="34"/>
      <c r="H82" s="34"/>
      <c r="I82" s="34"/>
    </row>
    <row r="83" spans="1:9" ht="27" customHeight="1">
      <c r="A83" s="15">
        <v>80</v>
      </c>
      <c r="B83" s="30"/>
      <c r="C83" s="31"/>
      <c r="D83" s="11"/>
      <c r="F83" s="34"/>
      <c r="G83" s="34"/>
      <c r="H83" s="34"/>
      <c r="I83" s="34"/>
    </row>
    <row r="84" spans="1:9" ht="27" customHeight="1">
      <c r="A84" s="15">
        <v>81</v>
      </c>
      <c r="B84" s="30"/>
      <c r="C84" s="31"/>
      <c r="D84" s="11"/>
      <c r="F84" s="34"/>
      <c r="G84" s="34"/>
      <c r="H84" s="34"/>
      <c r="I84" s="34"/>
    </row>
    <row r="85" spans="1:9" ht="27" customHeight="1">
      <c r="A85" s="15">
        <v>82</v>
      </c>
      <c r="B85" s="39"/>
      <c r="C85" s="31"/>
      <c r="D85" s="11"/>
      <c r="F85" s="34"/>
      <c r="G85" s="34"/>
      <c r="H85" s="34"/>
      <c r="I85" s="34"/>
    </row>
    <row r="86" spans="1:9" ht="27" customHeight="1">
      <c r="A86" s="15">
        <v>83</v>
      </c>
      <c r="B86" s="30"/>
      <c r="C86" s="31"/>
      <c r="D86" s="32"/>
      <c r="F86" s="34"/>
      <c r="G86" s="34"/>
      <c r="H86" s="34"/>
      <c r="I86" s="34"/>
    </row>
    <row r="87" spans="1:9" ht="27" customHeight="1">
      <c r="A87" s="15">
        <v>84</v>
      </c>
      <c r="B87" s="14"/>
      <c r="C87" s="31"/>
      <c r="D87" s="11"/>
      <c r="F87" s="34"/>
      <c r="G87" s="34"/>
      <c r="H87" s="34"/>
      <c r="I87" s="34"/>
    </row>
    <row r="88" spans="1:9" ht="27" customHeight="1">
      <c r="A88" s="15">
        <v>85</v>
      </c>
      <c r="B88" s="30"/>
      <c r="C88" s="31"/>
      <c r="D88" s="11"/>
      <c r="F88" s="34"/>
      <c r="G88" s="34"/>
      <c r="H88" s="34"/>
      <c r="I88" s="34"/>
    </row>
    <row r="89" spans="1:9" ht="27" customHeight="1">
      <c r="A89" s="15">
        <v>86</v>
      </c>
      <c r="B89" s="30"/>
      <c r="C89" s="31"/>
      <c r="D89" s="11"/>
      <c r="F89" s="34"/>
      <c r="G89" s="34"/>
      <c r="H89" s="34"/>
      <c r="I89" s="34"/>
    </row>
    <row r="90" spans="1:9" ht="27" customHeight="1">
      <c r="A90" s="15">
        <v>87</v>
      </c>
      <c r="B90" s="30"/>
      <c r="C90" s="31"/>
      <c r="D90" s="11"/>
      <c r="F90" s="34"/>
      <c r="G90" s="34"/>
      <c r="H90" s="34"/>
      <c r="I90" s="34"/>
    </row>
    <row r="91" spans="1:9" ht="27" customHeight="1">
      <c r="A91" s="15">
        <v>88</v>
      </c>
      <c r="B91" s="30"/>
      <c r="C91" s="31"/>
      <c r="D91" s="11"/>
      <c r="F91" s="34"/>
      <c r="G91" s="34"/>
      <c r="H91" s="34"/>
      <c r="I91" s="34"/>
    </row>
    <row r="92" spans="1:9" ht="27.75" customHeight="1">
      <c r="A92" s="15">
        <v>89</v>
      </c>
      <c r="B92" s="30"/>
      <c r="C92" s="31"/>
      <c r="D92" s="11"/>
      <c r="F92" s="34"/>
      <c r="G92" s="34"/>
      <c r="H92" s="34"/>
      <c r="I92" s="34"/>
    </row>
    <row r="93" spans="1:9" ht="27" customHeight="1">
      <c r="A93" s="15">
        <v>90</v>
      </c>
      <c r="B93" s="30"/>
      <c r="C93" s="31"/>
      <c r="D93" s="11"/>
      <c r="F93" s="34"/>
      <c r="G93" s="34"/>
      <c r="H93" s="34"/>
      <c r="I93" s="34"/>
    </row>
    <row r="94" spans="1:9" ht="27" customHeight="1">
      <c r="A94" s="15">
        <v>91</v>
      </c>
      <c r="B94" s="30"/>
      <c r="C94" s="31"/>
      <c r="D94" s="11"/>
      <c r="F94" s="34"/>
      <c r="G94" s="34"/>
      <c r="H94" s="34"/>
      <c r="I94" s="34"/>
    </row>
    <row r="95" spans="1:9" ht="27" customHeight="1">
      <c r="A95" s="15">
        <v>92</v>
      </c>
      <c r="B95" s="30"/>
      <c r="C95" s="31"/>
      <c r="D95" s="11"/>
      <c r="F95" s="34"/>
      <c r="G95" s="34"/>
      <c r="H95" s="34"/>
      <c r="I95" s="34"/>
    </row>
    <row r="96" spans="1:9" ht="27" customHeight="1">
      <c r="A96" s="15">
        <v>93</v>
      </c>
      <c r="B96" s="30"/>
      <c r="C96" s="31"/>
      <c r="D96" s="11"/>
      <c r="F96" s="34"/>
      <c r="G96" s="34"/>
      <c r="H96" s="34"/>
      <c r="I96" s="34"/>
    </row>
    <row r="97" spans="1:9" ht="27" customHeight="1">
      <c r="A97" s="15">
        <v>94</v>
      </c>
      <c r="B97" s="30"/>
      <c r="C97" s="31"/>
      <c r="D97" s="11"/>
      <c r="F97" s="34"/>
      <c r="G97" s="34"/>
      <c r="H97" s="34"/>
      <c r="I97" s="34"/>
    </row>
    <row r="98" spans="1:9" ht="27" customHeight="1">
      <c r="A98" s="15">
        <v>95</v>
      </c>
      <c r="B98" s="30"/>
      <c r="C98" s="31"/>
      <c r="D98" s="11"/>
      <c r="F98" s="34"/>
      <c r="G98" s="34"/>
      <c r="H98" s="34"/>
      <c r="I98" s="34"/>
    </row>
    <row r="99" spans="1:9" ht="27" customHeight="1">
      <c r="A99" s="15">
        <v>96</v>
      </c>
      <c r="B99" s="30"/>
      <c r="C99" s="31"/>
      <c r="D99" s="11"/>
      <c r="F99" s="34"/>
      <c r="G99" s="34"/>
      <c r="H99" s="34"/>
      <c r="I99" s="34"/>
    </row>
    <row r="100" spans="1:9" ht="27" customHeight="1">
      <c r="A100" s="15">
        <v>97</v>
      </c>
      <c r="B100" s="30"/>
      <c r="C100" s="31"/>
      <c r="D100" s="11"/>
      <c r="F100" s="34"/>
      <c r="G100" s="34"/>
      <c r="H100" s="34"/>
      <c r="I100" s="34"/>
    </row>
    <row r="101" spans="1:9" ht="27" customHeight="1">
      <c r="A101" s="15">
        <v>98</v>
      </c>
      <c r="B101" s="30"/>
      <c r="C101" s="31"/>
      <c r="D101" s="11"/>
      <c r="F101" s="34"/>
      <c r="G101" s="34"/>
      <c r="H101" s="34"/>
      <c r="I101" s="34"/>
    </row>
    <row r="102" spans="1:9" ht="27" customHeight="1">
      <c r="A102" s="15">
        <v>99</v>
      </c>
      <c r="B102" s="30"/>
      <c r="C102" s="31"/>
      <c r="D102" s="11"/>
      <c r="F102" s="34"/>
      <c r="G102" s="34"/>
      <c r="H102" s="34"/>
      <c r="I102" s="34"/>
    </row>
    <row r="103" spans="1:9" ht="27" customHeight="1">
      <c r="A103" s="15">
        <v>100</v>
      </c>
      <c r="B103" s="30"/>
      <c r="C103" s="31"/>
      <c r="D103" s="11"/>
      <c r="F103" s="34"/>
      <c r="G103" s="34"/>
      <c r="H103" s="34"/>
      <c r="I103" s="34"/>
    </row>
    <row r="104" spans="1:9" ht="27" customHeight="1">
      <c r="A104" s="15">
        <v>101</v>
      </c>
      <c r="B104" s="30"/>
      <c r="C104" s="31"/>
      <c r="D104" s="11"/>
      <c r="F104" s="34"/>
      <c r="G104" s="34"/>
      <c r="H104" s="34"/>
      <c r="I104" s="34"/>
    </row>
    <row r="105" spans="1:9" ht="27" customHeight="1">
      <c r="A105" s="15">
        <v>102</v>
      </c>
      <c r="B105" s="30"/>
      <c r="C105" s="31"/>
      <c r="D105" s="11"/>
      <c r="F105" s="34"/>
      <c r="G105" s="34"/>
      <c r="H105" s="34"/>
      <c r="I105" s="34"/>
    </row>
    <row r="106" spans="1:9" ht="27" customHeight="1">
      <c r="A106" s="15">
        <v>103</v>
      </c>
      <c r="B106" s="30"/>
      <c r="C106" s="31"/>
      <c r="D106" s="11"/>
      <c r="F106" s="34"/>
      <c r="G106" s="34"/>
      <c r="H106" s="34"/>
      <c r="I106" s="34"/>
    </row>
    <row r="107" spans="1:9" ht="27" customHeight="1">
      <c r="A107" s="15">
        <v>104</v>
      </c>
      <c r="B107" s="30"/>
      <c r="C107" s="31"/>
      <c r="D107" s="11"/>
      <c r="F107" s="34"/>
      <c r="G107" s="34"/>
      <c r="H107" s="34"/>
      <c r="I107" s="34"/>
    </row>
    <row r="108" spans="1:9" ht="27" customHeight="1">
      <c r="A108" s="15">
        <v>105</v>
      </c>
      <c r="B108" s="30"/>
      <c r="C108" s="31"/>
      <c r="D108" s="11"/>
      <c r="F108" s="34"/>
      <c r="G108" s="34"/>
      <c r="H108" s="34"/>
      <c r="I108" s="35"/>
    </row>
    <row r="109" spans="1:9" ht="27" customHeight="1">
      <c r="A109" s="15">
        <v>106</v>
      </c>
      <c r="B109" s="30"/>
      <c r="C109" s="31"/>
      <c r="D109" s="32"/>
      <c r="F109" s="34"/>
      <c r="G109" s="34"/>
      <c r="H109" s="34"/>
      <c r="I109" s="34"/>
    </row>
    <row r="110" spans="1:9" ht="27" customHeight="1">
      <c r="A110" s="15">
        <v>107</v>
      </c>
      <c r="B110" s="30"/>
      <c r="C110" s="31"/>
      <c r="D110" s="11"/>
      <c r="F110" s="34"/>
      <c r="G110" s="34"/>
      <c r="H110" s="34"/>
      <c r="I110" s="34"/>
    </row>
    <row r="111" spans="1:9" ht="27" customHeight="1">
      <c r="A111" s="15">
        <v>108</v>
      </c>
      <c r="B111" s="30"/>
      <c r="C111" s="31"/>
      <c r="D111" s="11"/>
      <c r="F111" s="34"/>
      <c r="G111" s="34"/>
      <c r="H111" s="34"/>
      <c r="I111" s="34"/>
    </row>
    <row r="112" spans="1:9" ht="27" customHeight="1">
      <c r="A112" s="15">
        <v>109</v>
      </c>
      <c r="B112" s="30"/>
      <c r="C112" s="31"/>
      <c r="D112" s="11"/>
      <c r="F112" s="34"/>
      <c r="G112" s="34"/>
      <c r="H112" s="34"/>
      <c r="I112" s="34"/>
    </row>
    <row r="113" spans="1:9" ht="27" customHeight="1">
      <c r="A113" s="15">
        <v>110</v>
      </c>
      <c r="B113" s="30"/>
      <c r="C113" s="31"/>
      <c r="D113" s="11"/>
      <c r="F113" s="34"/>
      <c r="G113" s="34"/>
      <c r="H113" s="34"/>
      <c r="I113" s="34"/>
    </row>
    <row r="114" spans="1:9" ht="27" customHeight="1">
      <c r="A114" s="15">
        <v>111</v>
      </c>
      <c r="B114" s="30"/>
      <c r="C114" s="31"/>
      <c r="D114" s="11"/>
      <c r="F114" s="34"/>
      <c r="G114" s="34"/>
      <c r="H114" s="34"/>
      <c r="I114" s="34"/>
    </row>
    <row r="115" spans="1:9" ht="27" customHeight="1">
      <c r="A115" s="15">
        <v>112</v>
      </c>
      <c r="B115" s="30"/>
      <c r="C115" s="31"/>
      <c r="D115" s="11"/>
      <c r="F115" s="34"/>
      <c r="G115" s="34"/>
      <c r="H115" s="34"/>
      <c r="I115" s="34"/>
    </row>
    <row r="116" spans="1:9" ht="27" customHeight="1">
      <c r="A116" s="15">
        <v>113</v>
      </c>
      <c r="B116" s="30"/>
      <c r="C116" s="31"/>
      <c r="D116" s="11"/>
      <c r="F116" s="34"/>
      <c r="G116" s="34"/>
      <c r="H116" s="34"/>
      <c r="I116" s="34"/>
    </row>
    <row r="117" spans="1:9" ht="27" customHeight="1">
      <c r="A117" s="15">
        <v>114</v>
      </c>
      <c r="B117" s="30"/>
      <c r="C117" s="31"/>
      <c r="D117" s="11"/>
      <c r="F117" s="34"/>
      <c r="G117" s="34"/>
      <c r="H117" s="34"/>
      <c r="I117" s="34"/>
    </row>
    <row r="118" spans="1:9" ht="27" customHeight="1">
      <c r="A118" s="15">
        <v>115</v>
      </c>
      <c r="B118" s="30"/>
      <c r="C118" s="31"/>
      <c r="D118" s="11"/>
      <c r="F118" s="34"/>
      <c r="G118" s="34"/>
      <c r="H118" s="34"/>
      <c r="I118" s="34"/>
    </row>
    <row r="119" spans="1:9" ht="27" customHeight="1">
      <c r="A119" s="15">
        <v>116</v>
      </c>
      <c r="B119" s="30"/>
      <c r="C119" s="31"/>
      <c r="D119" s="11"/>
      <c r="F119" s="34"/>
      <c r="G119" s="34"/>
      <c r="H119" s="34"/>
      <c r="I119" s="34"/>
    </row>
    <row r="120" spans="1:9" ht="27" customHeight="1">
      <c r="A120" s="15">
        <v>117</v>
      </c>
      <c r="B120" s="30"/>
      <c r="C120" s="31"/>
      <c r="D120" s="11"/>
      <c r="F120" s="34"/>
      <c r="G120" s="34"/>
      <c r="H120" s="34"/>
      <c r="I120" s="34"/>
    </row>
    <row r="121" spans="1:9" ht="27" customHeight="1">
      <c r="A121" s="15">
        <v>118</v>
      </c>
      <c r="B121" s="30"/>
      <c r="C121" s="31"/>
      <c r="D121" s="11"/>
      <c r="F121" s="34"/>
      <c r="G121" s="34"/>
      <c r="H121" s="34"/>
      <c r="I121" s="34"/>
    </row>
    <row r="122" spans="1:9" ht="27" customHeight="1">
      <c r="A122" s="15">
        <v>119</v>
      </c>
      <c r="B122" s="30"/>
      <c r="C122" s="31"/>
      <c r="D122" s="32"/>
      <c r="F122" s="34"/>
      <c r="G122" s="34"/>
      <c r="H122" s="34"/>
      <c r="I122" s="34"/>
    </row>
    <row r="123" spans="1:9" ht="27" customHeight="1">
      <c r="A123" s="15">
        <v>120</v>
      </c>
      <c r="B123" s="30"/>
      <c r="C123" s="31"/>
      <c r="D123" s="11"/>
      <c r="F123" s="34"/>
      <c r="G123" s="34"/>
      <c r="H123" s="34"/>
      <c r="I123" s="34"/>
    </row>
    <row r="124" spans="1:9" ht="27" customHeight="1">
      <c r="A124" s="15">
        <v>121</v>
      </c>
      <c r="B124" s="40"/>
      <c r="C124" s="31"/>
      <c r="D124" s="11"/>
      <c r="F124" s="34"/>
      <c r="G124" s="34"/>
      <c r="H124" s="34"/>
      <c r="I124" s="34"/>
    </row>
    <row r="125" spans="1:9" ht="27" customHeight="1">
      <c r="A125" s="15">
        <v>122</v>
      </c>
      <c r="B125" s="30"/>
      <c r="C125" s="31"/>
      <c r="D125" s="11"/>
      <c r="F125" s="34"/>
      <c r="G125" s="34"/>
      <c r="H125" s="34"/>
      <c r="I125" s="34"/>
    </row>
    <row r="126" spans="1:9" ht="27" customHeight="1">
      <c r="A126" s="15">
        <v>123</v>
      </c>
      <c r="B126" s="30"/>
      <c r="C126" s="31"/>
      <c r="D126" s="11"/>
      <c r="F126" s="34"/>
      <c r="G126" s="34"/>
      <c r="H126" s="34"/>
      <c r="I126" s="34"/>
    </row>
    <row r="127" spans="1:9" ht="27" customHeight="1">
      <c r="A127" s="15">
        <v>124</v>
      </c>
      <c r="B127" s="30"/>
      <c r="C127" s="31"/>
      <c r="D127" s="11"/>
      <c r="F127" s="34"/>
      <c r="G127" s="34"/>
      <c r="H127" s="34"/>
      <c r="I127" s="34"/>
    </row>
    <row r="128" spans="1:9" ht="27" customHeight="1">
      <c r="A128" s="15">
        <v>125</v>
      </c>
      <c r="B128" s="30"/>
      <c r="C128" s="31"/>
      <c r="D128" s="11"/>
      <c r="F128" s="34"/>
      <c r="G128" s="34"/>
      <c r="H128" s="34"/>
      <c r="I128" s="34"/>
    </row>
    <row r="129" spans="1:9" ht="27" customHeight="1">
      <c r="A129" s="15">
        <v>126</v>
      </c>
      <c r="B129" s="30"/>
      <c r="C129" s="31"/>
      <c r="D129" s="11"/>
      <c r="F129" s="34"/>
      <c r="G129" s="34"/>
      <c r="H129" s="34"/>
      <c r="I129" s="34"/>
    </row>
    <row r="130" spans="1:9" ht="27" customHeight="1">
      <c r="A130" s="15">
        <v>127</v>
      </c>
      <c r="B130" s="30"/>
      <c r="C130" s="31"/>
      <c r="D130" s="11"/>
      <c r="F130" s="34"/>
      <c r="G130" s="34"/>
      <c r="H130" s="34"/>
      <c r="I130" s="34"/>
    </row>
    <row r="131" spans="1:9" ht="27" customHeight="1">
      <c r="A131" s="15">
        <v>128</v>
      </c>
      <c r="B131" s="30"/>
      <c r="C131" s="31"/>
      <c r="D131" s="11"/>
      <c r="F131" s="34"/>
      <c r="G131" s="34"/>
      <c r="H131" s="34"/>
      <c r="I131" s="34"/>
    </row>
    <row r="132" spans="1:9" ht="27" customHeight="1">
      <c r="A132" s="15">
        <v>129</v>
      </c>
      <c r="B132" s="38"/>
      <c r="C132" s="31"/>
      <c r="D132" s="11"/>
      <c r="F132" s="34"/>
      <c r="G132" s="34"/>
      <c r="H132" s="34"/>
      <c r="I132" s="34"/>
    </row>
    <row r="133" spans="1:9" ht="27" customHeight="1">
      <c r="A133" s="15">
        <v>130</v>
      </c>
      <c r="B133" s="30"/>
      <c r="C133" s="31"/>
      <c r="D133" s="11"/>
      <c r="F133" s="34"/>
      <c r="G133" s="34"/>
      <c r="H133" s="34"/>
      <c r="I133" s="34"/>
    </row>
    <row r="134" spans="1:9" ht="27" customHeight="1">
      <c r="A134" s="15">
        <v>131</v>
      </c>
      <c r="B134" s="14"/>
      <c r="C134" s="31"/>
      <c r="D134" s="11"/>
      <c r="F134" s="34"/>
      <c r="G134" s="34"/>
      <c r="H134" s="34"/>
      <c r="I134" s="34"/>
    </row>
    <row r="135" spans="1:9" ht="27" customHeight="1">
      <c r="A135" s="15">
        <v>132</v>
      </c>
      <c r="B135" s="30"/>
      <c r="C135" s="31"/>
      <c r="D135" s="11"/>
      <c r="F135" s="34"/>
      <c r="G135" s="34"/>
      <c r="H135" s="34"/>
      <c r="I135" s="34"/>
    </row>
    <row r="136" spans="1:9" ht="27" customHeight="1">
      <c r="A136" s="15">
        <v>133</v>
      </c>
      <c r="B136" s="41"/>
      <c r="C136" s="31"/>
      <c r="D136" s="11"/>
      <c r="F136" s="34"/>
      <c r="G136" s="34"/>
      <c r="H136" s="34"/>
      <c r="I136" s="34"/>
    </row>
    <row r="137" spans="1:9" ht="27" customHeight="1">
      <c r="A137" s="15">
        <v>134</v>
      </c>
      <c r="B137" s="30"/>
      <c r="C137" s="31"/>
      <c r="D137" s="11"/>
      <c r="F137" s="34"/>
      <c r="G137" s="34"/>
      <c r="H137" s="34"/>
      <c r="I137" s="34"/>
    </row>
    <row r="138" spans="1:9" ht="27" customHeight="1">
      <c r="A138" s="15">
        <v>135</v>
      </c>
      <c r="B138" s="30"/>
      <c r="C138" s="31"/>
      <c r="D138" s="11"/>
      <c r="F138" s="34"/>
      <c r="G138" s="34"/>
      <c r="H138" s="34"/>
      <c r="I138" s="34"/>
    </row>
    <row r="139" spans="1:9" ht="27" customHeight="1">
      <c r="A139" s="15">
        <v>136</v>
      </c>
      <c r="B139" s="30"/>
      <c r="C139" s="31"/>
      <c r="D139" s="11"/>
      <c r="F139" s="34"/>
      <c r="G139" s="34"/>
      <c r="H139" s="34"/>
      <c r="I139" s="34"/>
    </row>
    <row r="140" spans="1:9" ht="27" customHeight="1">
      <c r="A140" s="15">
        <v>137</v>
      </c>
      <c r="B140" s="30"/>
      <c r="C140" s="31"/>
      <c r="D140" s="11"/>
      <c r="F140" s="34"/>
      <c r="G140" s="34"/>
      <c r="H140" s="34"/>
      <c r="I140" s="34"/>
    </row>
    <row r="141" spans="1:9" ht="27" customHeight="1">
      <c r="A141" s="15">
        <v>138</v>
      </c>
      <c r="B141" s="30"/>
      <c r="C141" s="31"/>
      <c r="D141" s="11"/>
      <c r="F141" s="34"/>
      <c r="G141" s="34"/>
      <c r="H141" s="34"/>
      <c r="I141" s="34"/>
    </row>
    <row r="142" spans="1:9" ht="27" customHeight="1">
      <c r="A142" s="15">
        <v>139</v>
      </c>
      <c r="B142" s="30"/>
      <c r="C142" s="31"/>
      <c r="D142" s="11"/>
      <c r="F142" s="34"/>
      <c r="G142" s="34"/>
      <c r="H142" s="34"/>
      <c r="I142" s="34"/>
    </row>
    <row r="143" spans="1:9" ht="27" customHeight="1">
      <c r="A143" s="15">
        <v>140</v>
      </c>
      <c r="B143" s="30"/>
      <c r="C143" s="31"/>
      <c r="D143" s="11"/>
      <c r="F143" s="34"/>
      <c r="G143" s="34"/>
      <c r="H143" s="34"/>
      <c r="I143" s="34"/>
    </row>
    <row r="144" spans="1:9" ht="27" customHeight="1">
      <c r="A144" s="15">
        <v>141</v>
      </c>
      <c r="B144" s="30"/>
      <c r="C144" s="31"/>
      <c r="D144" s="11"/>
      <c r="F144" s="34"/>
      <c r="G144" s="34"/>
      <c r="H144" s="34"/>
      <c r="I144" s="34"/>
    </row>
    <row r="145" spans="1:9" ht="27" customHeight="1">
      <c r="A145" s="15">
        <v>142</v>
      </c>
      <c r="B145" s="30"/>
      <c r="C145" s="31"/>
      <c r="D145" s="11"/>
      <c r="F145" s="34"/>
      <c r="G145" s="34"/>
      <c r="H145" s="34"/>
      <c r="I145" s="34"/>
    </row>
    <row r="146" spans="1:9" ht="27" customHeight="1">
      <c r="A146" s="15">
        <v>143</v>
      </c>
      <c r="B146" s="30"/>
      <c r="C146" s="31"/>
      <c r="D146" s="11"/>
      <c r="F146" s="34"/>
      <c r="G146" s="34"/>
      <c r="H146" s="34"/>
      <c r="I146" s="34"/>
    </row>
    <row r="147" spans="1:9" ht="27" customHeight="1">
      <c r="A147" s="15">
        <v>144</v>
      </c>
      <c r="B147" s="30"/>
      <c r="C147" s="31"/>
      <c r="D147" s="11"/>
      <c r="F147" s="34"/>
      <c r="G147" s="34"/>
      <c r="H147" s="34"/>
      <c r="I147" s="34"/>
    </row>
    <row r="148" spans="1:9" ht="27" customHeight="1">
      <c r="A148" s="15">
        <v>145</v>
      </c>
      <c r="B148" s="30"/>
      <c r="C148" s="31"/>
      <c r="D148" s="11"/>
      <c r="F148" s="34"/>
      <c r="G148" s="34"/>
      <c r="H148" s="34"/>
      <c r="I148" s="34"/>
    </row>
    <row r="149" spans="1:9" ht="27" customHeight="1">
      <c r="A149" s="15">
        <v>146</v>
      </c>
      <c r="B149" s="30"/>
      <c r="C149" s="31"/>
      <c r="D149" s="11"/>
      <c r="F149" s="34"/>
      <c r="G149" s="34"/>
      <c r="H149" s="34"/>
      <c r="I149" s="34"/>
    </row>
    <row r="150" spans="1:9" ht="27" customHeight="1">
      <c r="A150" s="15">
        <v>147</v>
      </c>
      <c r="B150" s="30"/>
      <c r="C150" s="31"/>
      <c r="D150" s="11"/>
      <c r="F150" s="34"/>
      <c r="G150" s="34"/>
      <c r="H150" s="34"/>
      <c r="I150" s="34"/>
    </row>
    <row r="151" spans="1:9" ht="27" customHeight="1">
      <c r="A151" s="15">
        <v>148</v>
      </c>
      <c r="B151" s="30"/>
      <c r="C151" s="31"/>
      <c r="D151" s="11"/>
      <c r="F151" s="34"/>
      <c r="G151" s="34"/>
      <c r="H151" s="34"/>
      <c r="I151" s="34"/>
    </row>
    <row r="152" spans="1:9" ht="27" customHeight="1">
      <c r="A152" s="15">
        <v>149</v>
      </c>
      <c r="B152" s="30"/>
      <c r="C152" s="31"/>
      <c r="D152" s="11"/>
      <c r="F152" s="34"/>
      <c r="G152" s="34"/>
      <c r="H152" s="34"/>
      <c r="I152" s="36"/>
    </row>
    <row r="153" spans="1:9" ht="27" customHeight="1">
      <c r="A153" s="15">
        <v>150</v>
      </c>
      <c r="B153" s="30"/>
      <c r="C153" s="31"/>
      <c r="D153" s="11"/>
      <c r="F153" s="34"/>
      <c r="G153" s="34"/>
      <c r="H153" s="34"/>
      <c r="I153" s="34"/>
    </row>
    <row r="154" spans="1:9" ht="27" customHeight="1">
      <c r="A154" s="15">
        <v>151</v>
      </c>
      <c r="B154" s="38"/>
      <c r="C154" s="31"/>
      <c r="D154" s="11"/>
      <c r="F154" s="34"/>
      <c r="G154" s="34"/>
      <c r="H154" s="34"/>
      <c r="I154" s="34"/>
    </row>
    <row r="155" spans="1:9" ht="27" customHeight="1">
      <c r="A155" s="15">
        <v>152</v>
      </c>
      <c r="B155" s="30"/>
      <c r="C155" s="31"/>
      <c r="D155" s="11"/>
      <c r="F155" s="34"/>
      <c r="G155" s="34"/>
      <c r="H155" s="34"/>
      <c r="I155" s="34"/>
    </row>
    <row r="156" spans="1:9" ht="27" customHeight="1">
      <c r="A156" s="15">
        <v>153</v>
      </c>
      <c r="B156" s="14"/>
      <c r="C156" s="31"/>
      <c r="D156" s="11"/>
      <c r="F156" s="34"/>
      <c r="G156" s="34"/>
      <c r="H156" s="34"/>
      <c r="I156" s="34"/>
    </row>
    <row r="157" spans="1:9" ht="27" customHeight="1">
      <c r="A157" s="15"/>
      <c r="B157" s="30"/>
      <c r="C157" s="31"/>
      <c r="D157" s="11"/>
      <c r="F157" s="37"/>
      <c r="G157" s="37"/>
      <c r="H157" s="37"/>
      <c r="I157" s="37"/>
    </row>
    <row r="158" spans="1:9" ht="27" customHeight="1">
      <c r="A158" s="15"/>
      <c r="B158" s="30"/>
      <c r="C158" s="31"/>
      <c r="D158" s="11"/>
      <c r="F158" s="37"/>
      <c r="G158" s="37"/>
      <c r="H158" s="37"/>
      <c r="I158" s="37"/>
    </row>
    <row r="159" spans="1:9" ht="27" customHeight="1">
      <c r="A159" s="15"/>
      <c r="B159" s="30"/>
      <c r="C159" s="31"/>
      <c r="D159" s="11"/>
      <c r="F159" s="37"/>
      <c r="G159" s="37"/>
      <c r="H159" s="37"/>
      <c r="I159" s="37"/>
    </row>
    <row r="160" spans="1:9" ht="27" customHeight="1">
      <c r="A160" s="15"/>
      <c r="B160" s="30"/>
      <c r="C160" s="31"/>
      <c r="D160" s="11"/>
      <c r="F160" s="37"/>
      <c r="G160" s="37"/>
      <c r="H160" s="37"/>
      <c r="I160" s="37"/>
    </row>
    <row r="161" spans="1:9" ht="27" customHeight="1">
      <c r="A161" s="15"/>
      <c r="B161" s="30"/>
      <c r="C161" s="31"/>
      <c r="D161" s="11"/>
      <c r="F161" s="37"/>
      <c r="G161" s="37"/>
      <c r="H161" s="37"/>
      <c r="I161" s="37"/>
    </row>
    <row r="162" spans="1:9" ht="27" customHeight="1">
      <c r="A162" s="15"/>
      <c r="B162" s="30"/>
      <c r="C162" s="31"/>
      <c r="D162" s="11"/>
      <c r="F162" s="37"/>
      <c r="G162" s="37"/>
      <c r="H162" s="37"/>
      <c r="I162" s="37"/>
    </row>
    <row r="163" spans="1:9" ht="27" customHeight="1">
      <c r="A163" s="15"/>
      <c r="B163" s="30"/>
      <c r="C163" s="31"/>
      <c r="D163" s="11"/>
      <c r="F163" s="37"/>
      <c r="G163" s="37"/>
      <c r="H163" s="37"/>
      <c r="I163" s="37"/>
    </row>
    <row r="164" spans="1:9" ht="27" customHeight="1">
      <c r="A164" s="15"/>
      <c r="B164" s="30"/>
      <c r="C164" s="31"/>
      <c r="D164" s="11"/>
      <c r="F164" s="37"/>
      <c r="G164" s="37"/>
      <c r="H164" s="37"/>
      <c r="I164" s="37"/>
    </row>
    <row r="165" spans="1:9" ht="27" customHeight="1">
      <c r="A165" s="15"/>
      <c r="B165" s="14"/>
      <c r="C165" s="31"/>
      <c r="D165" s="11"/>
      <c r="F165" s="37"/>
      <c r="G165" s="37"/>
      <c r="H165" s="37"/>
      <c r="I165" s="37"/>
    </row>
    <row r="166" spans="6:9" ht="27" customHeight="1">
      <c r="F166" s="37"/>
      <c r="G166" s="37"/>
      <c r="H166" s="37"/>
      <c r="I166" s="37"/>
    </row>
    <row r="167" spans="6:9" ht="27" customHeight="1">
      <c r="F167" s="37"/>
      <c r="G167" s="37"/>
      <c r="H167" s="37"/>
      <c r="I167" s="37"/>
    </row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G1:P17"/>
  <sheetViews>
    <sheetView zoomScalePageLayoutView="0" workbookViewId="0" topLeftCell="F1">
      <selection activeCell="J1" sqref="J1"/>
    </sheetView>
  </sheetViews>
  <sheetFormatPr defaultColWidth="9.00390625" defaultRowHeight="12.75"/>
  <cols>
    <col min="1" max="5" width="0" style="0" hidden="1" customWidth="1"/>
    <col min="7" max="7" width="16.00390625" style="0" customWidth="1"/>
    <col min="8" max="8" width="5.25390625" style="0" customWidth="1"/>
    <col min="9" max="9" width="3.75390625" style="0" customWidth="1"/>
    <col min="10" max="10" width="18.375" style="0" customWidth="1"/>
  </cols>
  <sheetData>
    <row r="1" spans="7:16" ht="12.75">
      <c r="G1" t="str">
        <f>G2</f>
        <v>Тверь</v>
      </c>
      <c r="H1" t="str">
        <f>H2</f>
        <v>2017</v>
      </c>
      <c r="I1" t="str">
        <f>I2</f>
        <v>17</v>
      </c>
      <c r="J1" t="str">
        <f>J2</f>
        <v>4</v>
      </c>
      <c r="K1">
        <f>H1-1</f>
        <v>2016</v>
      </c>
      <c r="M1" s="83">
        <f>J1-1</f>
        <v>3</v>
      </c>
      <c r="N1" s="82" t="str">
        <f>IF(M1=1,"01",IF(M1=2,"02",IF(M1=3,"03",IF(M1=4,"04",IF(M1=5,"05",IF(M1=6,"06",O1))))))</f>
        <v>03</v>
      </c>
      <c r="O1" s="82" t="str">
        <f>IF(M1=7,"07",IF(M1=8,"08",IF(M1=9,"09",IF(M1=10,"10",IF(M1=11,"11",IF(M1=12,"12",P1))))))</f>
        <v>17</v>
      </c>
      <c r="P1" s="82" t="str">
        <f>IF(N2="12",I1+1,I1)</f>
        <v>17</v>
      </c>
    </row>
    <row r="2" spans="7:16" ht="12.75">
      <c r="G2" t="str">
        <f>VLOOKUP(Тит_лист!C23,предприятие1,3)</f>
        <v>Тверь</v>
      </c>
      <c r="H2" t="str">
        <f>LEFT(Тит_лист!G21,4)</f>
        <v>2017</v>
      </c>
      <c r="I2" t="str">
        <f>RIGHT(H2,2)</f>
        <v>17</v>
      </c>
      <c r="J2" t="str">
        <f>LEFT(Тит_лист!E21,1)</f>
        <v>4</v>
      </c>
      <c r="M2" s="83">
        <f>J1-0</f>
        <v>4</v>
      </c>
      <c r="N2" s="82" t="str">
        <f>IF(M2=1,"1",IF(M2=2,"2",IF(M2=3,"3",IF(M2=4,"4",IF(M2=5,"5",IF(M2=6,"6",O2))))))</f>
        <v>4</v>
      </c>
      <c r="O2" s="82">
        <f>IF(M2=7,"7",IF(M2=8,"8",IF(M2=9,"9",IF(M2=10,"10",IF(M2=11,"11",IF(M2=12,"12",P2))))))</f>
        <v>5</v>
      </c>
      <c r="P2" s="82">
        <f>IF(N2="12","1",N2+1)</f>
        <v>5</v>
      </c>
    </row>
    <row r="3" spans="14:16" ht="12.75">
      <c r="N3">
        <f>VALUE(N2)</f>
        <v>4</v>
      </c>
      <c r="P3">
        <f>VALUE(P2)</f>
        <v>5</v>
      </c>
    </row>
    <row r="6" spans="7:8" ht="12.75">
      <c r="G6" t="s">
        <v>123</v>
      </c>
      <c r="H6" s="8" t="s">
        <v>138</v>
      </c>
    </row>
    <row r="7" spans="7:15" ht="12.75">
      <c r="G7" t="s">
        <v>129</v>
      </c>
      <c r="H7" s="8" t="s">
        <v>139</v>
      </c>
      <c r="N7" s="82" t="str">
        <f>IF(N3=1,"01",IF(N3=2,"02",IF(N3=3,"03",IF(N3=4,"04",IF(N3=5,"05",IF(N3=6,"06",O7))))))</f>
        <v>04</v>
      </c>
      <c r="O7" s="82">
        <f>IF(N3=7,"07",IF(N3=8,"08",IF(N3=9,"09",IF(N3=10,"10",IF(N3=11,"11",IF(N3=12,"12",""))))))</f>
      </c>
    </row>
    <row r="8" spans="7:15" ht="12.75">
      <c r="G8" t="s">
        <v>127</v>
      </c>
      <c r="H8" s="8">
        <v>12</v>
      </c>
      <c r="N8" s="82" t="str">
        <f>IF(P3=1,"01",IF(P3=2,"02",IF(P3=3,"03",IF(P3=4,"04",IF(P3=5,"05",IF(P3=6,"06",O8))))))</f>
        <v>05</v>
      </c>
      <c r="O8" s="82">
        <f>IF(P3=7,"07",IF(P3=8,"08",IF(P3=9,"09",IF(P3=10,"10",IF(P3=11,"11",IF(P3=12,"12",""))))))</f>
      </c>
    </row>
    <row r="9" spans="7:8" ht="12.75">
      <c r="G9" t="s">
        <v>131</v>
      </c>
      <c r="H9" s="8" t="s">
        <v>140</v>
      </c>
    </row>
    <row r="10" spans="7:8" ht="12.75">
      <c r="G10" t="s">
        <v>130</v>
      </c>
      <c r="H10" s="8" t="s">
        <v>141</v>
      </c>
    </row>
    <row r="11" spans="7:8" ht="12.75">
      <c r="G11" t="s">
        <v>125</v>
      </c>
      <c r="H11" s="8" t="s">
        <v>142</v>
      </c>
    </row>
    <row r="12" spans="7:8" ht="12.75">
      <c r="G12" t="s">
        <v>128</v>
      </c>
      <c r="H12" s="8" t="s">
        <v>143</v>
      </c>
    </row>
    <row r="13" spans="7:8" ht="12.75">
      <c r="G13" t="s">
        <v>133</v>
      </c>
      <c r="H13" s="8">
        <v>11</v>
      </c>
    </row>
    <row r="14" spans="7:8" ht="12.75">
      <c r="G14" t="s">
        <v>132</v>
      </c>
      <c r="H14" s="8">
        <v>10</v>
      </c>
    </row>
    <row r="15" spans="7:8" ht="12.75">
      <c r="G15" t="s">
        <v>124</v>
      </c>
      <c r="H15" s="8" t="s">
        <v>144</v>
      </c>
    </row>
    <row r="16" spans="7:8" ht="12.75">
      <c r="G16" t="s">
        <v>126</v>
      </c>
      <c r="H16" s="8" t="s">
        <v>145</v>
      </c>
    </row>
    <row r="17" spans="7:8" ht="12.75">
      <c r="G17" t="s">
        <v>122</v>
      </c>
      <c r="H17" s="8" t="s">
        <v>146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5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7.75390625" style="3" customWidth="1"/>
    <col min="2" max="3" width="12.875" style="3" customWidth="1"/>
    <col min="4" max="4" width="17.625" style="3" customWidth="1"/>
    <col min="5" max="5" width="20.875" style="3" customWidth="1"/>
    <col min="6" max="6" width="18.25390625" style="3" customWidth="1"/>
    <col min="7" max="7" width="21.125" style="3" customWidth="1"/>
    <col min="8" max="8" width="12.875" style="3" customWidth="1"/>
    <col min="9" max="9" width="12.875" style="44" customWidth="1"/>
    <col min="10" max="11" width="9.125" style="43" customWidth="1"/>
    <col min="12" max="16384" width="9.125" style="3" customWidth="1"/>
  </cols>
  <sheetData>
    <row r="1" spans="1:9" ht="15">
      <c r="A1" s="79"/>
      <c r="B1" s="79"/>
      <c r="C1" s="79"/>
      <c r="D1" s="79"/>
      <c r="E1" s="79"/>
      <c r="F1" s="79"/>
      <c r="H1" s="92"/>
      <c r="I1" s="85"/>
    </row>
    <row r="2" spans="1:11" s="70" customFormat="1" ht="18" customHeight="1">
      <c r="A2" s="86"/>
      <c r="B2" s="135" t="s">
        <v>251</v>
      </c>
      <c r="C2" s="135"/>
      <c r="D2" s="135"/>
      <c r="E2" s="135"/>
      <c r="F2" s="135"/>
      <c r="G2" s="87"/>
      <c r="H2" s="86"/>
      <c r="I2" s="87"/>
      <c r="J2" s="71"/>
      <c r="K2" s="71"/>
    </row>
    <row r="3" spans="1:9" ht="24.75" customHeight="1">
      <c r="A3" s="89" t="str">
        <f>"Исполнение бюджета за "&amp;Тит_лист!E21&amp;" "&amp;Тит_лист!G21</f>
        <v>Исполнение бюджета за 4 кв 2017 г.</v>
      </c>
      <c r="B3" s="136" t="str">
        <f>IF(Тит_лист!C23="","",Тит_лист!C23)</f>
        <v>Тверская РО</v>
      </c>
      <c r="C3" s="136"/>
      <c r="D3" s="136"/>
      <c r="E3" s="136"/>
      <c r="F3" s="136"/>
      <c r="G3" s="85"/>
      <c r="H3" s="79"/>
      <c r="I3" s="85"/>
    </row>
    <row r="4" spans="1:9" ht="11.25" customHeight="1">
      <c r="A4" s="79"/>
      <c r="B4" s="73"/>
      <c r="C4" s="85"/>
      <c r="D4" s="85"/>
      <c r="E4" s="85"/>
      <c r="F4" s="85"/>
      <c r="G4" s="85"/>
      <c r="H4" s="79"/>
      <c r="I4" s="85"/>
    </row>
    <row r="5" spans="1:11" ht="14.25" customHeight="1">
      <c r="A5" s="79"/>
      <c r="B5" s="79"/>
      <c r="C5" s="79"/>
      <c r="D5" s="79"/>
      <c r="E5" s="79"/>
      <c r="F5" s="79"/>
      <c r="G5" s="79"/>
      <c r="H5" s="93" t="s">
        <v>252</v>
      </c>
      <c r="I5" s="79"/>
      <c r="J5" s="3"/>
      <c r="K5" s="3"/>
    </row>
    <row r="6" spans="1:11" ht="16.5" customHeight="1">
      <c r="A6" s="131" t="s">
        <v>253</v>
      </c>
      <c r="B6" s="132" t="str">
        <f>"ПЛАН на "&amp;Тит_лист!G21</f>
        <v>ПЛАН на 2017 г.</v>
      </c>
      <c r="C6" s="132" t="s">
        <v>276</v>
      </c>
      <c r="D6" s="134" t="s">
        <v>254</v>
      </c>
      <c r="E6" s="134"/>
      <c r="F6" s="134"/>
      <c r="G6" s="134"/>
      <c r="H6" s="134"/>
      <c r="I6" s="134"/>
      <c r="J6" s="3"/>
      <c r="K6" s="3"/>
    </row>
    <row r="7" spans="1:11" ht="94.5" customHeight="1">
      <c r="A7" s="132"/>
      <c r="B7" s="133"/>
      <c r="C7" s="133"/>
      <c r="D7" s="94" t="s">
        <v>255</v>
      </c>
      <c r="E7" s="94" t="s">
        <v>256</v>
      </c>
      <c r="F7" s="94" t="s">
        <v>257</v>
      </c>
      <c r="G7" s="94" t="s">
        <v>258</v>
      </c>
      <c r="H7" s="94" t="s">
        <v>259</v>
      </c>
      <c r="I7" s="94" t="s">
        <v>260</v>
      </c>
      <c r="J7" s="3"/>
      <c r="K7" s="3"/>
    </row>
    <row r="8" spans="1:11" ht="15" customHeight="1">
      <c r="A8" s="95" t="s">
        <v>261</v>
      </c>
      <c r="B8" s="96"/>
      <c r="C8" s="96"/>
      <c r="D8" s="96"/>
      <c r="E8" s="96"/>
      <c r="F8" s="96"/>
      <c r="G8" s="96"/>
      <c r="H8" s="96"/>
      <c r="I8" s="97"/>
      <c r="J8" s="3"/>
      <c r="K8" s="3"/>
    </row>
    <row r="9" spans="1:11" ht="15">
      <c r="A9" s="98" t="str">
        <f>"1. Остаток средств на расчетном счете РО на 01.01."&amp;Тит_лист!G21</f>
        <v>1. Остаток средств на расчетном счете РО на 01.01.2017 г.</v>
      </c>
      <c r="B9" s="111"/>
      <c r="C9" s="99">
        <f>SUM(D9:I9)</f>
        <v>109.6</v>
      </c>
      <c r="D9" s="111"/>
      <c r="E9" s="111">
        <v>7.3</v>
      </c>
      <c r="F9" s="111">
        <v>57</v>
      </c>
      <c r="G9" s="111">
        <v>45.3</v>
      </c>
      <c r="H9" s="111"/>
      <c r="I9" s="111"/>
      <c r="J9" s="3"/>
      <c r="K9" s="3"/>
    </row>
    <row r="10" spans="1:11" ht="15">
      <c r="A10" s="100" t="s">
        <v>281</v>
      </c>
      <c r="B10" s="112">
        <v>5321.5</v>
      </c>
      <c r="C10" s="101">
        <f aca="true" t="shared" si="0" ref="C10:C34">SUM(D10:I10)</f>
        <v>5754.8</v>
      </c>
      <c r="D10" s="112">
        <v>3741</v>
      </c>
      <c r="E10" s="112">
        <v>1607.6</v>
      </c>
      <c r="F10" s="112">
        <v>200</v>
      </c>
      <c r="G10" s="112">
        <v>206.2</v>
      </c>
      <c r="H10" s="113"/>
      <c r="I10" s="113"/>
      <c r="J10" s="3"/>
      <c r="K10" s="3"/>
    </row>
    <row r="11" spans="1:11" ht="15.75">
      <c r="A11" s="101" t="s">
        <v>282</v>
      </c>
      <c r="B11" s="113">
        <v>20</v>
      </c>
      <c r="C11" s="101">
        <f t="shared" si="0"/>
        <v>18.2</v>
      </c>
      <c r="D11" s="114"/>
      <c r="E11" s="113">
        <v>18.2</v>
      </c>
      <c r="F11" s="113"/>
      <c r="G11" s="114"/>
      <c r="H11" s="113"/>
      <c r="I11" s="113"/>
      <c r="J11" s="3"/>
      <c r="K11" s="3"/>
    </row>
    <row r="12" spans="1:11" ht="15">
      <c r="A12" s="100" t="s">
        <v>283</v>
      </c>
      <c r="B12" s="113">
        <v>500</v>
      </c>
      <c r="C12" s="101">
        <f t="shared" si="0"/>
        <v>20975.2</v>
      </c>
      <c r="D12" s="113"/>
      <c r="E12" s="113"/>
      <c r="F12" s="113">
        <v>20975.2</v>
      </c>
      <c r="G12" s="113"/>
      <c r="H12" s="113"/>
      <c r="I12" s="113"/>
      <c r="J12" s="3"/>
      <c r="K12" s="3"/>
    </row>
    <row r="13" spans="1:11" ht="15.75">
      <c r="A13" s="103" t="s">
        <v>262</v>
      </c>
      <c r="B13" s="103">
        <f>SUM(B9:B12)</f>
        <v>5841.5</v>
      </c>
      <c r="C13" s="104">
        <f t="shared" si="0"/>
        <v>26857.800000000003</v>
      </c>
      <c r="D13" s="103">
        <f aca="true" t="shared" si="1" ref="D13:I13">SUM(D9:D12)</f>
        <v>3741</v>
      </c>
      <c r="E13" s="103">
        <f t="shared" si="1"/>
        <v>1633.1</v>
      </c>
      <c r="F13" s="103">
        <f t="shared" si="1"/>
        <v>21232.2</v>
      </c>
      <c r="G13" s="103">
        <f t="shared" si="1"/>
        <v>251.5</v>
      </c>
      <c r="H13" s="103">
        <f t="shared" si="1"/>
        <v>0</v>
      </c>
      <c r="I13" s="103">
        <f t="shared" si="1"/>
        <v>0</v>
      </c>
      <c r="J13" s="3"/>
      <c r="K13" s="3"/>
    </row>
    <row r="14" spans="1:11" ht="15.75">
      <c r="A14" s="105" t="s">
        <v>263</v>
      </c>
      <c r="B14" s="106"/>
      <c r="C14" s="107"/>
      <c r="D14" s="106"/>
      <c r="E14" s="108"/>
      <c r="F14" s="108"/>
      <c r="G14" s="108"/>
      <c r="H14" s="108"/>
      <c r="I14" s="109"/>
      <c r="J14" s="3"/>
      <c r="K14" s="3"/>
    </row>
    <row r="15" spans="1:11" ht="15.75">
      <c r="A15" s="98" t="s">
        <v>264</v>
      </c>
      <c r="B15" s="115">
        <v>2833.7</v>
      </c>
      <c r="C15" s="99">
        <f t="shared" si="0"/>
        <v>2833.6</v>
      </c>
      <c r="D15" s="118">
        <v>2555.4</v>
      </c>
      <c r="E15" s="118">
        <v>278.2</v>
      </c>
      <c r="F15" s="118"/>
      <c r="G15" s="118"/>
      <c r="H15" s="118"/>
      <c r="I15" s="118"/>
      <c r="J15" s="3"/>
      <c r="K15" s="3"/>
    </row>
    <row r="16" spans="1:11" ht="15.75">
      <c r="A16" s="100" t="s">
        <v>265</v>
      </c>
      <c r="B16" s="114">
        <v>850.1</v>
      </c>
      <c r="C16" s="101">
        <f t="shared" si="0"/>
        <v>850.1</v>
      </c>
      <c r="D16" s="113">
        <v>766.6</v>
      </c>
      <c r="E16" s="113">
        <v>83.5</v>
      </c>
      <c r="F16" s="113"/>
      <c r="G16" s="113"/>
      <c r="H16" s="113"/>
      <c r="I16" s="113"/>
      <c r="J16" s="3"/>
      <c r="K16" s="3"/>
    </row>
    <row r="17" spans="1:11" ht="15.75">
      <c r="A17" s="100" t="s">
        <v>266</v>
      </c>
      <c r="B17" s="114">
        <v>422.8</v>
      </c>
      <c r="C17" s="101">
        <f t="shared" si="0"/>
        <v>221.2</v>
      </c>
      <c r="D17" s="113">
        <v>67.3</v>
      </c>
      <c r="E17" s="113">
        <v>153.9</v>
      </c>
      <c r="F17" s="113"/>
      <c r="G17" s="113"/>
      <c r="H17" s="113"/>
      <c r="I17" s="113"/>
      <c r="J17" s="3"/>
      <c r="K17" s="3"/>
    </row>
    <row r="18" spans="1:11" ht="15.75">
      <c r="A18" s="100" t="s">
        <v>267</v>
      </c>
      <c r="B18" s="114">
        <v>195.4</v>
      </c>
      <c r="C18" s="101">
        <f t="shared" si="0"/>
        <v>247.3</v>
      </c>
      <c r="D18" s="113">
        <v>60.7</v>
      </c>
      <c r="E18" s="113">
        <v>186.6</v>
      </c>
      <c r="F18" s="113"/>
      <c r="G18" s="113"/>
      <c r="H18" s="113"/>
      <c r="I18" s="113"/>
      <c r="J18" s="3"/>
      <c r="K18" s="3"/>
    </row>
    <row r="19" spans="1:11" ht="15.75">
      <c r="A19" s="100" t="s">
        <v>268</v>
      </c>
      <c r="B19" s="114">
        <v>190.4</v>
      </c>
      <c r="C19" s="101">
        <f t="shared" si="0"/>
        <v>158.1</v>
      </c>
      <c r="D19" s="113">
        <v>60</v>
      </c>
      <c r="E19" s="113">
        <v>98.1</v>
      </c>
      <c r="F19" s="113"/>
      <c r="G19" s="113"/>
      <c r="H19" s="113"/>
      <c r="I19" s="113"/>
      <c r="J19" s="3"/>
      <c r="K19" s="3"/>
    </row>
    <row r="20" spans="1:11" ht="15.75">
      <c r="A20" s="101" t="s">
        <v>269</v>
      </c>
      <c r="B20" s="116">
        <v>98.8</v>
      </c>
      <c r="C20" s="101">
        <f t="shared" si="0"/>
        <v>208</v>
      </c>
      <c r="D20" s="119"/>
      <c r="E20" s="113">
        <v>208</v>
      </c>
      <c r="F20" s="113"/>
      <c r="G20" s="119"/>
      <c r="H20" s="113"/>
      <c r="I20" s="113"/>
      <c r="J20" s="3"/>
      <c r="K20" s="3"/>
    </row>
    <row r="21" spans="1:11" ht="35.25" customHeight="1">
      <c r="A21" s="101" t="s">
        <v>270</v>
      </c>
      <c r="B21" s="117">
        <v>60</v>
      </c>
      <c r="C21" s="101">
        <f t="shared" si="0"/>
        <v>130.7</v>
      </c>
      <c r="D21" s="113">
        <v>16</v>
      </c>
      <c r="E21" s="113">
        <v>114.7</v>
      </c>
      <c r="F21" s="113"/>
      <c r="G21" s="113"/>
      <c r="H21" s="113"/>
      <c r="I21" s="113"/>
      <c r="J21" s="3"/>
      <c r="K21" s="3"/>
    </row>
    <row r="22" spans="1:11" ht="19.5" customHeight="1">
      <c r="A22" s="102" t="s">
        <v>271</v>
      </c>
      <c r="B22" s="102">
        <f>SUM(B23:B28)</f>
        <v>765</v>
      </c>
      <c r="C22" s="110">
        <f t="shared" si="0"/>
        <v>20211.2</v>
      </c>
      <c r="D22" s="102">
        <f aca="true" t="shared" si="2" ref="D22:I22">SUM(D23:D28)</f>
        <v>90.6</v>
      </c>
      <c r="E22" s="102">
        <f t="shared" si="2"/>
        <v>198.39999999999998</v>
      </c>
      <c r="F22" s="102">
        <f t="shared" si="2"/>
        <v>19767.9</v>
      </c>
      <c r="G22" s="102">
        <f t="shared" si="2"/>
        <v>154.29999999999998</v>
      </c>
      <c r="H22" s="102">
        <f t="shared" si="2"/>
        <v>0</v>
      </c>
      <c r="I22" s="102">
        <f t="shared" si="2"/>
        <v>0</v>
      </c>
      <c r="J22" s="3"/>
      <c r="K22" s="3"/>
    </row>
    <row r="23" spans="1:11" ht="15.75">
      <c r="A23" s="100" t="s">
        <v>285</v>
      </c>
      <c r="B23" s="114">
        <v>163</v>
      </c>
      <c r="C23" s="101">
        <f t="shared" si="0"/>
        <v>342.3</v>
      </c>
      <c r="D23" s="113"/>
      <c r="E23" s="113">
        <v>67.1</v>
      </c>
      <c r="F23" s="113">
        <v>164.4</v>
      </c>
      <c r="G23" s="113">
        <v>110.8</v>
      </c>
      <c r="H23" s="113"/>
      <c r="I23" s="113"/>
      <c r="J23" s="3"/>
      <c r="K23" s="3"/>
    </row>
    <row r="24" spans="1:11" ht="15">
      <c r="A24" s="100" t="s">
        <v>286</v>
      </c>
      <c r="B24" s="113">
        <v>15</v>
      </c>
      <c r="C24" s="101">
        <f t="shared" si="0"/>
        <v>3.5</v>
      </c>
      <c r="D24" s="113"/>
      <c r="E24" s="113">
        <v>3.5</v>
      </c>
      <c r="F24" s="113"/>
      <c r="G24" s="113"/>
      <c r="H24" s="113"/>
      <c r="I24" s="113"/>
      <c r="J24" s="3"/>
      <c r="K24" s="3"/>
    </row>
    <row r="25" spans="1:11" ht="15">
      <c r="A25" s="101" t="s">
        <v>287</v>
      </c>
      <c r="B25" s="113">
        <v>80</v>
      </c>
      <c r="C25" s="101">
        <f t="shared" si="0"/>
        <v>55.9</v>
      </c>
      <c r="D25" s="113">
        <v>15</v>
      </c>
      <c r="E25" s="113"/>
      <c r="F25" s="113"/>
      <c r="G25" s="113">
        <v>40.9</v>
      </c>
      <c r="H25" s="113"/>
      <c r="I25" s="113"/>
      <c r="J25" s="3"/>
      <c r="K25" s="3"/>
    </row>
    <row r="26" spans="1:11" ht="15">
      <c r="A26" s="101" t="s">
        <v>284</v>
      </c>
      <c r="B26" s="113"/>
      <c r="C26" s="101">
        <f t="shared" si="0"/>
        <v>75.6</v>
      </c>
      <c r="D26" s="113">
        <v>75.6</v>
      </c>
      <c r="E26" s="113"/>
      <c r="F26" s="113"/>
      <c r="G26" s="113"/>
      <c r="H26" s="113"/>
      <c r="I26" s="113"/>
      <c r="J26" s="3"/>
      <c r="K26" s="3"/>
    </row>
    <row r="27" spans="1:11" ht="31.5" customHeight="1">
      <c r="A27" s="101" t="s">
        <v>288</v>
      </c>
      <c r="B27" s="112"/>
      <c r="C27" s="101">
        <f t="shared" si="0"/>
        <v>1.6</v>
      </c>
      <c r="D27" s="113"/>
      <c r="E27" s="113"/>
      <c r="F27" s="113"/>
      <c r="G27" s="113">
        <v>1.6</v>
      </c>
      <c r="H27" s="113"/>
      <c r="I27" s="113"/>
      <c r="J27" s="3"/>
      <c r="K27" s="3"/>
    </row>
    <row r="28" spans="1:11" ht="21" customHeight="1">
      <c r="A28" s="101" t="s">
        <v>289</v>
      </c>
      <c r="B28" s="112">
        <v>507</v>
      </c>
      <c r="C28" s="101">
        <f t="shared" si="0"/>
        <v>19732.3</v>
      </c>
      <c r="D28" s="113"/>
      <c r="E28" s="113">
        <v>127.8</v>
      </c>
      <c r="F28" s="113">
        <v>19603.5</v>
      </c>
      <c r="G28" s="113">
        <v>1</v>
      </c>
      <c r="H28" s="113"/>
      <c r="I28" s="113"/>
      <c r="J28" s="3"/>
      <c r="K28" s="3"/>
    </row>
    <row r="29" spans="1:11" ht="19.5" customHeight="1">
      <c r="A29" s="102" t="s">
        <v>272</v>
      </c>
      <c r="B29" s="102">
        <f>SUM(B30:B31)</f>
        <v>25</v>
      </c>
      <c r="C29" s="110">
        <f t="shared" si="0"/>
        <v>52</v>
      </c>
      <c r="D29" s="102">
        <f aca="true" t="shared" si="3" ref="D29:I29">SUM(D30:D31)</f>
        <v>18</v>
      </c>
      <c r="E29" s="102">
        <f t="shared" si="3"/>
        <v>13.3</v>
      </c>
      <c r="F29" s="102">
        <f t="shared" si="3"/>
        <v>5.2</v>
      </c>
      <c r="G29" s="102">
        <f t="shared" si="3"/>
        <v>15.5</v>
      </c>
      <c r="H29" s="102">
        <f t="shared" si="3"/>
        <v>0</v>
      </c>
      <c r="I29" s="102">
        <f t="shared" si="3"/>
        <v>0</v>
      </c>
      <c r="J29" s="3"/>
      <c r="K29" s="3"/>
    </row>
    <row r="30" spans="1:11" ht="30">
      <c r="A30" s="101" t="s">
        <v>279</v>
      </c>
      <c r="B30" s="114">
        <v>25</v>
      </c>
      <c r="C30" s="101">
        <f t="shared" si="0"/>
        <v>52</v>
      </c>
      <c r="D30" s="114">
        <v>18</v>
      </c>
      <c r="E30" s="113">
        <v>13.3</v>
      </c>
      <c r="F30" s="113">
        <v>5.2</v>
      </c>
      <c r="G30" s="114">
        <v>15.5</v>
      </c>
      <c r="H30" s="113"/>
      <c r="I30" s="113"/>
      <c r="J30" s="3"/>
      <c r="K30" s="3"/>
    </row>
    <row r="31" spans="1:11" ht="34.5" customHeight="1">
      <c r="A31" s="101" t="s">
        <v>280</v>
      </c>
      <c r="B31" s="112"/>
      <c r="C31" s="101">
        <f t="shared" si="0"/>
        <v>0</v>
      </c>
      <c r="D31" s="113"/>
      <c r="E31" s="113"/>
      <c r="F31" s="113"/>
      <c r="G31" s="113"/>
      <c r="H31" s="113"/>
      <c r="I31" s="113"/>
      <c r="J31" s="3"/>
      <c r="K31" s="3"/>
    </row>
    <row r="32" spans="1:11" ht="21.75" customHeight="1">
      <c r="A32" s="110" t="s">
        <v>273</v>
      </c>
      <c r="B32" s="112">
        <v>380.3</v>
      </c>
      <c r="C32" s="101">
        <f t="shared" si="0"/>
        <v>397.29999999999995</v>
      </c>
      <c r="D32" s="113">
        <v>106.4</v>
      </c>
      <c r="E32" s="113">
        <v>290.9</v>
      </c>
      <c r="F32" s="113"/>
      <c r="G32" s="113"/>
      <c r="H32" s="113"/>
      <c r="I32" s="113"/>
      <c r="J32" s="3"/>
      <c r="K32" s="3"/>
    </row>
    <row r="33" spans="1:11" ht="21" customHeight="1">
      <c r="A33" s="102" t="s">
        <v>274</v>
      </c>
      <c r="B33" s="102">
        <f>SUM(B15:B21,B22,B29,B32)</f>
        <v>5821.499999999999</v>
      </c>
      <c r="C33" s="110">
        <f t="shared" si="0"/>
        <v>25309.500000000004</v>
      </c>
      <c r="D33" s="102">
        <f aca="true" t="shared" si="4" ref="D33:I33">SUM(D15:D21,D22,D29,D32)</f>
        <v>3741</v>
      </c>
      <c r="E33" s="102">
        <f t="shared" si="4"/>
        <v>1625.6</v>
      </c>
      <c r="F33" s="102">
        <f t="shared" si="4"/>
        <v>19773.100000000002</v>
      </c>
      <c r="G33" s="102">
        <f t="shared" si="4"/>
        <v>169.79999999999998</v>
      </c>
      <c r="H33" s="102">
        <f t="shared" si="4"/>
        <v>0</v>
      </c>
      <c r="I33" s="102">
        <f t="shared" si="4"/>
        <v>0</v>
      </c>
      <c r="J33" s="3"/>
      <c r="K33" s="3"/>
    </row>
    <row r="34" spans="1:11" ht="15">
      <c r="A34" s="100" t="s">
        <v>275</v>
      </c>
      <c r="B34" s="113">
        <v>20</v>
      </c>
      <c r="C34" s="101">
        <f t="shared" si="0"/>
        <v>1548.2999999999986</v>
      </c>
      <c r="D34" s="100">
        <f aca="true" t="shared" si="5" ref="D34:I34">D13-D33</f>
        <v>0</v>
      </c>
      <c r="E34" s="100">
        <f t="shared" si="5"/>
        <v>7.5</v>
      </c>
      <c r="F34" s="100">
        <f t="shared" si="5"/>
        <v>1459.0999999999985</v>
      </c>
      <c r="G34" s="100">
        <f t="shared" si="5"/>
        <v>81.70000000000002</v>
      </c>
      <c r="H34" s="100">
        <f t="shared" si="5"/>
        <v>0</v>
      </c>
      <c r="I34" s="100">
        <f t="shared" si="5"/>
        <v>0</v>
      </c>
      <c r="J34" s="3"/>
      <c r="K34" s="3"/>
    </row>
    <row r="35" spans="1:11" ht="12.75">
      <c r="A35" s="79"/>
      <c r="B35" s="79"/>
      <c r="C35" s="79"/>
      <c r="D35" s="79"/>
      <c r="E35" s="79"/>
      <c r="F35" s="79"/>
      <c r="G35" s="79"/>
      <c r="H35" s="84"/>
      <c r="I35" s="88"/>
      <c r="K35" s="3"/>
    </row>
    <row r="36" spans="1:11" ht="24.75" customHeight="1">
      <c r="A36" s="75" t="s">
        <v>290</v>
      </c>
      <c r="B36" s="137" t="s">
        <v>292</v>
      </c>
      <c r="C36" s="137"/>
      <c r="D36" s="137"/>
      <c r="E36" s="90"/>
      <c r="F36" s="79"/>
      <c r="G36" s="79"/>
      <c r="H36" s="84"/>
      <c r="I36" s="88"/>
      <c r="K36" s="3"/>
    </row>
    <row r="37" spans="1:9" ht="15">
      <c r="A37" s="77"/>
      <c r="B37" s="138" t="s">
        <v>149</v>
      </c>
      <c r="C37" s="138"/>
      <c r="D37" s="138"/>
      <c r="E37" s="78"/>
      <c r="F37" s="79"/>
      <c r="G37" s="74"/>
      <c r="H37" s="79"/>
      <c r="I37" s="85"/>
    </row>
    <row r="38" spans="1:9" ht="24" customHeight="1">
      <c r="A38" s="75" t="s">
        <v>277</v>
      </c>
      <c r="B38" s="137" t="s">
        <v>293</v>
      </c>
      <c r="C38" s="137"/>
      <c r="D38" s="137"/>
      <c r="E38" s="90"/>
      <c r="F38" s="79"/>
      <c r="G38" s="74"/>
      <c r="H38" s="79"/>
      <c r="I38" s="85"/>
    </row>
    <row r="39" spans="1:9" ht="15">
      <c r="A39" s="80"/>
      <c r="B39" s="138" t="s">
        <v>149</v>
      </c>
      <c r="C39" s="138"/>
      <c r="D39" s="138"/>
      <c r="E39" s="91"/>
      <c r="F39" s="79"/>
      <c r="G39" s="74"/>
      <c r="H39" s="79"/>
      <c r="I39" s="85"/>
    </row>
    <row r="40" spans="1:9" ht="18" customHeight="1">
      <c r="A40" s="79"/>
      <c r="B40" s="85"/>
      <c r="C40" s="140"/>
      <c r="D40" s="140"/>
      <c r="E40" s="76"/>
      <c r="F40" s="79"/>
      <c r="G40" s="79"/>
      <c r="H40" s="79"/>
      <c r="I40" s="85"/>
    </row>
    <row r="41" spans="1:9" ht="14.25">
      <c r="A41" s="79"/>
      <c r="B41" s="79"/>
      <c r="C41" s="141"/>
      <c r="D41" s="141"/>
      <c r="E41" s="81"/>
      <c r="F41" s="79"/>
      <c r="G41" s="79"/>
      <c r="H41" s="79"/>
      <c r="I41" s="85"/>
    </row>
    <row r="42" spans="1:9" ht="21" customHeight="1">
      <c r="A42" s="79"/>
      <c r="B42" s="85"/>
      <c r="C42" s="139"/>
      <c r="D42" s="140"/>
      <c r="E42" s="76"/>
      <c r="F42" s="79"/>
      <c r="G42" s="79"/>
      <c r="H42" s="79"/>
      <c r="I42" s="85"/>
    </row>
    <row r="43" spans="1:9" ht="14.25">
      <c r="A43" s="79"/>
      <c r="B43" s="79"/>
      <c r="C43" s="141"/>
      <c r="D43" s="141"/>
      <c r="E43" s="81"/>
      <c r="F43" s="79"/>
      <c r="G43" s="79"/>
      <c r="H43" s="79"/>
      <c r="I43" s="85"/>
    </row>
    <row r="44" spans="1:9" ht="12.75">
      <c r="A44" s="79"/>
      <c r="B44" s="79"/>
      <c r="C44" s="85"/>
      <c r="D44" s="85"/>
      <c r="E44" s="79"/>
      <c r="F44" s="79"/>
      <c r="G44" s="79"/>
      <c r="H44" s="79"/>
      <c r="I44" s="85"/>
    </row>
    <row r="45" spans="1:9" ht="24" customHeight="1">
      <c r="A45" s="79"/>
      <c r="B45" s="79"/>
      <c r="C45" s="85"/>
      <c r="D45" s="85"/>
      <c r="E45" s="79"/>
      <c r="F45" s="79"/>
      <c r="G45" s="79"/>
      <c r="H45" s="79"/>
      <c r="I45" s="85"/>
    </row>
    <row r="46" spans="1:9" ht="12.75">
      <c r="A46" s="79"/>
      <c r="B46" s="79"/>
      <c r="C46" s="79"/>
      <c r="D46" s="79"/>
      <c r="E46" s="79"/>
      <c r="F46" s="79"/>
      <c r="G46" s="79"/>
      <c r="H46" s="79"/>
      <c r="I46" s="85"/>
    </row>
    <row r="47" spans="1:9" ht="12.75">
      <c r="A47" s="79"/>
      <c r="B47" s="79"/>
      <c r="C47" s="79"/>
      <c r="D47" s="79"/>
      <c r="E47" s="79"/>
      <c r="F47" s="79"/>
      <c r="G47" s="79"/>
      <c r="H47" s="79"/>
      <c r="I47" s="85"/>
    </row>
    <row r="48" spans="1:9" ht="12.75">
      <c r="A48" s="79"/>
      <c r="B48" s="79"/>
      <c r="C48" s="79"/>
      <c r="D48" s="79"/>
      <c r="E48" s="79"/>
      <c r="F48" s="79"/>
      <c r="G48" s="79"/>
      <c r="H48" s="79"/>
      <c r="I48" s="85"/>
    </row>
    <row r="49" spans="1:9" ht="12.75">
      <c r="A49" s="79"/>
      <c r="B49" s="79"/>
      <c r="C49" s="79"/>
      <c r="D49" s="79"/>
      <c r="E49" s="79"/>
      <c r="F49" s="79"/>
      <c r="G49" s="79"/>
      <c r="H49" s="79"/>
      <c r="I49" s="85"/>
    </row>
    <row r="50" spans="1:9" ht="12.75">
      <c r="A50" s="72"/>
      <c r="B50" s="72"/>
      <c r="C50" s="72"/>
      <c r="D50" s="72"/>
      <c r="E50" s="72"/>
      <c r="F50" s="72"/>
      <c r="G50" s="72"/>
      <c r="H50" s="72"/>
      <c r="I50" s="73"/>
    </row>
    <row r="51" spans="1:9" ht="12.75">
      <c r="A51" s="72"/>
      <c r="B51" s="72"/>
      <c r="C51" s="72"/>
      <c r="D51" s="72"/>
      <c r="E51" s="72"/>
      <c r="F51" s="72"/>
      <c r="G51" s="72"/>
      <c r="H51" s="72"/>
      <c r="I51" s="73"/>
    </row>
    <row r="52" spans="1:9" ht="12.75">
      <c r="A52" s="72"/>
      <c r="B52" s="72"/>
      <c r="C52" s="72"/>
      <c r="D52" s="72"/>
      <c r="E52" s="72"/>
      <c r="F52" s="72"/>
      <c r="G52" s="72"/>
      <c r="H52" s="72"/>
      <c r="I52" s="73"/>
    </row>
    <row r="53" spans="1:9" ht="13.5" customHeight="1">
      <c r="A53" s="72"/>
      <c r="B53" s="72"/>
      <c r="C53" s="72"/>
      <c r="D53" s="72"/>
      <c r="E53" s="72"/>
      <c r="F53" s="72"/>
      <c r="G53" s="72"/>
      <c r="H53" s="72"/>
      <c r="I53" s="73"/>
    </row>
    <row r="54" spans="1:9" ht="13.5" customHeight="1">
      <c r="A54" s="72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2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2"/>
      <c r="B56" s="72"/>
      <c r="C56" s="72"/>
      <c r="D56" s="72"/>
      <c r="E56" s="72"/>
      <c r="F56" s="72"/>
      <c r="G56" s="72"/>
      <c r="H56" s="72"/>
      <c r="I56" s="73"/>
    </row>
  </sheetData>
  <sheetProtection password="CC80" sheet="1" objects="1" scenarios="1"/>
  <mergeCells count="14">
    <mergeCell ref="B36:D36"/>
    <mergeCell ref="B37:D37"/>
    <mergeCell ref="C42:D42"/>
    <mergeCell ref="C43:D43"/>
    <mergeCell ref="B38:D38"/>
    <mergeCell ref="B39:D39"/>
    <mergeCell ref="C40:D40"/>
    <mergeCell ref="C41:D41"/>
    <mergeCell ref="A6:A7"/>
    <mergeCell ref="B6:B7"/>
    <mergeCell ref="C6:C7"/>
    <mergeCell ref="D6:I6"/>
    <mergeCell ref="B2:F2"/>
    <mergeCell ref="B3:F3"/>
  </mergeCells>
  <printOptions/>
  <pageMargins left="0.55" right="0.53" top="0.27" bottom="0.29" header="0.17" footer="0.16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cols>
    <col min="3" max="3" width="9.375" style="0" customWidth="1"/>
  </cols>
  <sheetData/>
  <sheetProtection sheet="1" objects="1" scenarios="1"/>
  <printOptions horizontalCentered="1"/>
  <pageMargins left="0.984251968503937" right="0.5905511811023623" top="0.3937007874015748" bottom="0.3937007874015748" header="0.1968503937007874" footer="0.1968503937007874"/>
  <pageSetup fitToHeight="1" fitToWidth="1" horizontalDpi="600" verticalDpi="600" orientation="portrait" paperSize="9" r:id="rId2"/>
  <rowBreaks count="3" manualBreakCount="3">
    <brk id="63" max="255" man="1"/>
    <brk id="126" max="255" man="1"/>
    <brk id="18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2:C14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8.625" style="48" customWidth="1"/>
    <col min="2" max="2" width="54.00390625" style="47" customWidth="1"/>
    <col min="3" max="3" width="101.375" style="42" customWidth="1"/>
    <col min="4" max="16384" width="9.125" style="42" customWidth="1"/>
  </cols>
  <sheetData>
    <row r="1" ht="12.75" customHeight="1" thickBot="1"/>
    <row r="2" spans="1:3" ht="36.75" customHeight="1">
      <c r="A2" s="49"/>
      <c r="B2" s="142" t="s">
        <v>250</v>
      </c>
      <c r="C2" s="143"/>
    </row>
    <row r="3" spans="1:3" ht="21" customHeight="1" thickBot="1">
      <c r="A3" s="50"/>
      <c r="B3" s="45"/>
      <c r="C3" s="46"/>
    </row>
    <row r="4" spans="1:3" ht="21" customHeight="1" thickBot="1">
      <c r="A4" s="51" t="s">
        <v>32</v>
      </c>
      <c r="B4" s="52" t="s">
        <v>147</v>
      </c>
      <c r="C4" s="53" t="s">
        <v>148</v>
      </c>
    </row>
    <row r="5" spans="1:3" ht="18">
      <c r="A5" s="59"/>
      <c r="B5" s="60"/>
      <c r="C5" s="61"/>
    </row>
    <row r="6" spans="1:3" ht="18">
      <c r="A6" s="65"/>
      <c r="B6" s="62"/>
      <c r="C6" s="64"/>
    </row>
    <row r="7" spans="1:3" ht="18">
      <c r="A7" s="65"/>
      <c r="B7" s="62"/>
      <c r="C7" s="64"/>
    </row>
    <row r="8" spans="1:3" ht="18">
      <c r="A8" s="65"/>
      <c r="B8" s="62"/>
      <c r="C8" s="64"/>
    </row>
    <row r="9" spans="1:3" ht="18">
      <c r="A9" s="65"/>
      <c r="B9" s="62"/>
      <c r="C9" s="64"/>
    </row>
    <row r="10" spans="1:3" ht="18">
      <c r="A10" s="65"/>
      <c r="B10" s="62"/>
      <c r="C10" s="66"/>
    </row>
    <row r="11" spans="1:3" ht="18">
      <c r="A11" s="67"/>
      <c r="B11" s="62"/>
      <c r="C11" s="64"/>
    </row>
    <row r="12" spans="1:3" ht="18">
      <c r="A12" s="65"/>
      <c r="B12" s="63"/>
      <c r="C12" s="68"/>
    </row>
    <row r="13" spans="1:3" ht="18">
      <c r="A13" s="65"/>
      <c r="B13" s="63"/>
      <c r="C13" s="68"/>
    </row>
    <row r="14" spans="1:3" ht="18">
      <c r="A14" s="65"/>
      <c r="B14" s="63"/>
      <c r="C14" s="64"/>
    </row>
    <row r="15" spans="1:3" ht="18">
      <c r="A15" s="65"/>
      <c r="B15" s="63"/>
      <c r="C15" s="68"/>
    </row>
    <row r="16" spans="1:3" ht="18">
      <c r="A16" s="65"/>
      <c r="B16" s="63"/>
      <c r="C16" s="68"/>
    </row>
    <row r="17" spans="1:3" ht="18">
      <c r="A17" s="69"/>
      <c r="B17" s="63"/>
      <c r="C17" s="64"/>
    </row>
    <row r="18" spans="1:3" ht="18">
      <c r="A18" s="69"/>
      <c r="B18" s="63"/>
      <c r="C18" s="64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ht="15">
      <c r="A104" s="54"/>
    </row>
    <row r="105" ht="15">
      <c r="A105" s="54"/>
    </row>
    <row r="106" ht="15">
      <c r="A106" s="54"/>
    </row>
    <row r="107" ht="12.75" customHeight="1">
      <c r="A107" s="54"/>
    </row>
    <row r="108" ht="12.75" customHeight="1">
      <c r="A108" s="54"/>
    </row>
    <row r="109" ht="12.75" customHeight="1">
      <c r="A109" s="54"/>
    </row>
    <row r="110" ht="12.75" customHeight="1">
      <c r="A110" s="54"/>
    </row>
    <row r="111" ht="12.75" customHeight="1">
      <c r="A111" s="54"/>
    </row>
    <row r="112" ht="12.75" customHeight="1">
      <c r="A112" s="54"/>
    </row>
    <row r="113" ht="12.75" customHeight="1">
      <c r="A113" s="54"/>
    </row>
    <row r="114" ht="12.75" customHeight="1">
      <c r="A114" s="54"/>
    </row>
    <row r="115" ht="12.75" customHeight="1">
      <c r="A115" s="54"/>
    </row>
    <row r="116" ht="12.75" customHeight="1">
      <c r="A116" s="54"/>
    </row>
    <row r="117" ht="12.75" customHeight="1">
      <c r="A117" s="54"/>
    </row>
    <row r="118" ht="12.75" customHeight="1">
      <c r="A118" s="54"/>
    </row>
    <row r="119" ht="12.75" customHeight="1">
      <c r="A119" s="54"/>
    </row>
    <row r="120" ht="12.75" customHeight="1">
      <c r="A120" s="54"/>
    </row>
    <row r="121" ht="12.75" customHeight="1">
      <c r="A121" s="54"/>
    </row>
    <row r="122" ht="12.75" customHeight="1">
      <c r="A122" s="54"/>
    </row>
    <row r="123" ht="12.75" customHeight="1">
      <c r="A123" s="54"/>
    </row>
    <row r="124" ht="12.75" customHeight="1">
      <c r="A124" s="54"/>
    </row>
    <row r="125" ht="12.75" customHeight="1">
      <c r="A125" s="54"/>
    </row>
    <row r="126" ht="12.75" customHeight="1">
      <c r="A126" s="54"/>
    </row>
    <row r="127" ht="12.75" customHeight="1">
      <c r="A127" s="54"/>
    </row>
    <row r="128" ht="12.75" customHeight="1">
      <c r="A128" s="54"/>
    </row>
    <row r="129" ht="12.75" customHeight="1">
      <c r="A129" s="54"/>
    </row>
    <row r="130" ht="12.75" customHeight="1">
      <c r="A130" s="54"/>
    </row>
    <row r="131" ht="12.75" customHeight="1">
      <c r="A131" s="54"/>
    </row>
    <row r="132" ht="12.75" customHeight="1">
      <c r="A132" s="54"/>
    </row>
    <row r="133" ht="12.75" customHeight="1">
      <c r="A133" s="54"/>
    </row>
    <row r="134" ht="12.75" customHeight="1">
      <c r="A134" s="54"/>
    </row>
    <row r="135" ht="12.75" customHeight="1">
      <c r="A135" s="54"/>
    </row>
    <row r="136" ht="12.75" customHeight="1">
      <c r="A136" s="54"/>
    </row>
    <row r="137" ht="12.75" customHeight="1">
      <c r="A137" s="54"/>
    </row>
    <row r="138" ht="12.75" customHeight="1">
      <c r="A138" s="54"/>
    </row>
    <row r="139" ht="12.75" customHeight="1">
      <c r="A139" s="54"/>
    </row>
    <row r="140" ht="12.75" customHeight="1">
      <c r="A140" s="54"/>
    </row>
    <row r="141" ht="12.75" customHeight="1">
      <c r="A141" s="54"/>
    </row>
    <row r="142" ht="12.75" customHeight="1">
      <c r="A142" s="54"/>
    </row>
    <row r="143" ht="12.75" customHeight="1">
      <c r="A143" s="54"/>
    </row>
    <row r="144" ht="12.75" customHeight="1">
      <c r="A144" s="54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1">
    <mergeCell ref="B2:C2"/>
  </mergeCells>
  <printOptions/>
  <pageMargins left="0.79" right="0.29" top="0.34" bottom="0.38" header="0.17" footer="0.23"/>
  <pageSetup fitToHeight="7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shorr</dc:creator>
  <cp:keywords/>
  <dc:description/>
  <cp:lastModifiedBy>Shur</cp:lastModifiedBy>
  <cp:lastPrinted>2017-08-04T13:55:15Z</cp:lastPrinted>
  <dcterms:created xsi:type="dcterms:W3CDTF">2004-09-23T07:01:49Z</dcterms:created>
  <dcterms:modified xsi:type="dcterms:W3CDTF">2018-05-07T05:26:04Z</dcterms:modified>
  <cp:category/>
  <cp:version/>
  <cp:contentType/>
  <cp:contentStatus/>
</cp:coreProperties>
</file>